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15" windowWidth="15330" windowHeight="4455" tabRatio="888" activeTab="4"/>
  </bookViews>
  <sheets>
    <sheet name="1.Title" sheetId="21" r:id="rId1"/>
    <sheet name="2.Instructions" sheetId="17" r:id="rId2"/>
    <sheet name="3. Tabulation-Roadside" sheetId="19" r:id="rId3"/>
    <sheet name="4.Price-Roadside" sheetId="13" r:id="rId4"/>
    <sheet name="5.Tabulation-BOS" sheetId="20" r:id="rId5"/>
    <sheet name="6.Price-BOS" sheetId="15" r:id="rId6"/>
    <sheet name="7.Infrastructure" sheetId="23" r:id="rId7"/>
    <sheet name="8.Summary" sheetId="12" r:id="rId8"/>
    <sheet name="9.Progress Payments" sheetId="18" r:id="rId9"/>
  </sheets>
  <definedNames>
    <definedName name="_xlnm.Print_Area" localSheetId="0">'1.Title'!$A$1:$I$32</definedName>
    <definedName name="_xlnm.Print_Area" localSheetId="1">'2.Instructions'!$B$1:$J$96</definedName>
    <definedName name="_xlnm.Print_Area" localSheetId="2">'3. Tabulation-Roadside'!$B$1:$R$63</definedName>
    <definedName name="_xlnm.Print_Area" localSheetId="3">'4.Price-Roadside'!$B$1:$M$96</definedName>
    <definedName name="_xlnm.Print_Area" localSheetId="4">'5.Tabulation-BOS'!$B$1:$H$41</definedName>
    <definedName name="_xlnm.Print_Area" localSheetId="5">'6.Price-BOS'!$B$1:$M$109</definedName>
    <definedName name="_xlnm.Print_Area" localSheetId="6">'7.Infrastructure'!$B$1:$M$48</definedName>
    <definedName name="_xlnm.Print_Area" localSheetId="7">'8.Summary'!$B$1:$J$26</definedName>
    <definedName name="_xlnm.Print_Area" localSheetId="8">'9.Progress Payments'!$B$1:$H$33</definedName>
    <definedName name="_xlnm.Print_Titles" localSheetId="1">'2.Instructions'!$1:$1</definedName>
    <definedName name="_xlnm.Print_Titles" localSheetId="2">'3. Tabulation-Roadside'!$B:$F,'3. Tabulation-Roadside'!$1:$5</definedName>
    <definedName name="_xlnm.Print_Titles" localSheetId="3">'4.Price-Roadside'!$B:$F</definedName>
    <definedName name="_xlnm.Print_Titles" localSheetId="6">'7.Infrastructure'!$B:$F</definedName>
  </definedNames>
  <calcPr calcId="125725"/>
</workbook>
</file>

<file path=xl/calcChain.xml><?xml version="1.0" encoding="utf-8"?>
<calcChain xmlns="http://schemas.openxmlformats.org/spreadsheetml/2006/main">
  <c r="D8" i="12"/>
  <c r="D7"/>
  <c r="D6"/>
  <c r="D5"/>
  <c r="D2" i="15" l="1"/>
  <c r="D53" s="1"/>
  <c r="D69" s="1"/>
  <c r="I7" i="23"/>
  <c r="I8"/>
  <c r="I9"/>
  <c r="I10"/>
  <c r="I11"/>
  <c r="I12"/>
  <c r="I13"/>
  <c r="I14"/>
  <c r="I15"/>
  <c r="I16"/>
  <c r="I17"/>
  <c r="I18"/>
  <c r="I19"/>
  <c r="I20"/>
  <c r="I21"/>
  <c r="I22"/>
  <c r="I23"/>
  <c r="I6"/>
  <c r="I44"/>
  <c r="I43"/>
  <c r="I42"/>
  <c r="I41"/>
  <c r="I40"/>
  <c r="I39"/>
  <c r="I38"/>
  <c r="I30"/>
  <c r="I29"/>
  <c r="I28"/>
  <c r="I27"/>
  <c r="I26"/>
  <c r="I25"/>
  <c r="I24"/>
  <c r="D2"/>
  <c r="D34" s="1"/>
  <c r="E51" i="19"/>
  <c r="E64" i="13"/>
  <c r="I64" s="1"/>
  <c r="E52" i="19"/>
  <c r="E65" i="13"/>
  <c r="I65" s="1"/>
  <c r="E53" i="19"/>
  <c r="E66" i="13"/>
  <c r="I66" s="1"/>
  <c r="E54" i="19"/>
  <c r="E67" i="13"/>
  <c r="I67" s="1"/>
  <c r="E55" i="19"/>
  <c r="E68" i="13"/>
  <c r="I68" s="1"/>
  <c r="E56" i="19"/>
  <c r="E69" i="13"/>
  <c r="I69" s="1"/>
  <c r="E57" i="19"/>
  <c r="E70" i="13"/>
  <c r="I70" s="1"/>
  <c r="E58" i="19"/>
  <c r="E71" i="13"/>
  <c r="I71" s="1"/>
  <c r="E37" i="19"/>
  <c r="E48" i="13"/>
  <c r="I48" s="1"/>
  <c r="E38" i="19"/>
  <c r="E49" i="13"/>
  <c r="I49" s="1"/>
  <c r="E39" i="19"/>
  <c r="E50" i="13"/>
  <c r="I50" s="1"/>
  <c r="E40" i="19"/>
  <c r="E51" i="13"/>
  <c r="I51" s="1"/>
  <c r="E41" i="19"/>
  <c r="E52" i="13"/>
  <c r="I52" s="1"/>
  <c r="E42" i="19"/>
  <c r="E53" i="13"/>
  <c r="I53" s="1"/>
  <c r="E43" i="19"/>
  <c r="E54" i="13"/>
  <c r="I54" s="1"/>
  <c r="E39" i="20"/>
  <c r="E49" i="15"/>
  <c r="I49"/>
  <c r="E38" i="20"/>
  <c r="E48" i="15"/>
  <c r="I48" s="1"/>
  <c r="I50" s="1"/>
  <c r="E35" i="20"/>
  <c r="E44" i="15"/>
  <c r="I44"/>
  <c r="E31" i="20"/>
  <c r="E40" i="15"/>
  <c r="I40" s="1"/>
  <c r="E28" i="20"/>
  <c r="E37" i="15"/>
  <c r="I37"/>
  <c r="E29" i="20"/>
  <c r="E38" i="15"/>
  <c r="I38" s="1"/>
  <c r="E30" i="20"/>
  <c r="E39" i="15"/>
  <c r="I39"/>
  <c r="E32" i="20"/>
  <c r="E41" i="15"/>
  <c r="I41" s="1"/>
  <c r="E33" i="20"/>
  <c r="E42" i="15"/>
  <c r="I42"/>
  <c r="E34" i="20"/>
  <c r="E43" i="15"/>
  <c r="I43" s="1"/>
  <c r="E36" i="20"/>
  <c r="E45" i="15"/>
  <c r="I45"/>
  <c r="E26" i="20"/>
  <c r="E34" i="15"/>
  <c r="I34" s="1"/>
  <c r="E22" i="20"/>
  <c r="E30" i="15"/>
  <c r="I30"/>
  <c r="E23" i="20"/>
  <c r="E31" i="15"/>
  <c r="I31" s="1"/>
  <c r="E24" i="20"/>
  <c r="E32" i="15"/>
  <c r="I32"/>
  <c r="E25" i="20"/>
  <c r="E33" i="15"/>
  <c r="I33" s="1"/>
  <c r="E21" i="20"/>
  <c r="E29" i="15"/>
  <c r="I29"/>
  <c r="E11" i="20"/>
  <c r="E10" i="15"/>
  <c r="I10" s="1"/>
  <c r="E15" i="20"/>
  <c r="E14" i="15"/>
  <c r="I14"/>
  <c r="E19" i="20"/>
  <c r="E18" i="15"/>
  <c r="I18" s="1"/>
  <c r="I20"/>
  <c r="I21"/>
  <c r="I22"/>
  <c r="I23"/>
  <c r="I24"/>
  <c r="I25"/>
  <c r="I26"/>
  <c r="E8" i="20"/>
  <c r="E7" i="15"/>
  <c r="I7" s="1"/>
  <c r="E9" i="20"/>
  <c r="E8" i="15"/>
  <c r="I8"/>
  <c r="E10" i="20"/>
  <c r="E9" i="15"/>
  <c r="I9" s="1"/>
  <c r="E12" i="20"/>
  <c r="E11" i="15"/>
  <c r="I11"/>
  <c r="E13" i="20"/>
  <c r="E12" i="15"/>
  <c r="I12" s="1"/>
  <c r="E14" i="20"/>
  <c r="E13" i="15"/>
  <c r="I13"/>
  <c r="E16" i="20"/>
  <c r="E15" i="15"/>
  <c r="I15" s="1"/>
  <c r="E17" i="20"/>
  <c r="E16" i="15"/>
  <c r="I16"/>
  <c r="E18" i="20"/>
  <c r="E17" i="15"/>
  <c r="I17" s="1"/>
  <c r="E19"/>
  <c r="I19" s="1"/>
  <c r="E7" i="20"/>
  <c r="E6" i="15"/>
  <c r="I6"/>
  <c r="E49" i="19"/>
  <c r="E61" i="13"/>
  <c r="I61" s="1"/>
  <c r="E48" i="19"/>
  <c r="E60" i="13"/>
  <c r="I60" s="1"/>
  <c r="I47" i="19"/>
  <c r="J47"/>
  <c r="K47"/>
  <c r="M47"/>
  <c r="N47"/>
  <c r="O47"/>
  <c r="Q47"/>
  <c r="R47"/>
  <c r="E47"/>
  <c r="E59" i="13"/>
  <c r="I59" s="1"/>
  <c r="D2"/>
  <c r="D44" s="1"/>
  <c r="D80" s="1"/>
  <c r="I16" i="19"/>
  <c r="J16"/>
  <c r="K16"/>
  <c r="M16"/>
  <c r="N16"/>
  <c r="O16"/>
  <c r="Q16"/>
  <c r="R16"/>
  <c r="E16"/>
  <c r="E15" i="13"/>
  <c r="I15" s="1"/>
  <c r="I17" i="19"/>
  <c r="J17"/>
  <c r="K17"/>
  <c r="M17"/>
  <c r="N17"/>
  <c r="O17"/>
  <c r="Q17"/>
  <c r="R17"/>
  <c r="E17"/>
  <c r="E16" i="13"/>
  <c r="E18" i="19"/>
  <c r="E17" i="13"/>
  <c r="I17" s="1"/>
  <c r="E19" i="19"/>
  <c r="E18" i="13"/>
  <c r="I18" s="1"/>
  <c r="E20" i="19"/>
  <c r="E19" i="13"/>
  <c r="I19" s="1"/>
  <c r="E21" i="19"/>
  <c r="E20" i="13"/>
  <c r="I20" s="1"/>
  <c r="E22" i="19"/>
  <c r="E21" i="13"/>
  <c r="I21" s="1"/>
  <c r="E23" i="19"/>
  <c r="E22" i="13"/>
  <c r="I22" s="1"/>
  <c r="E24" i="19"/>
  <c r="E23" i="13"/>
  <c r="E25" i="19"/>
  <c r="E24" i="13"/>
  <c r="I24" s="1"/>
  <c r="E26" i="19"/>
  <c r="E25" i="13"/>
  <c r="I25" s="1"/>
  <c r="E27" i="19"/>
  <c r="E26" i="13"/>
  <c r="I26" s="1"/>
  <c r="E27"/>
  <c r="E29" i="19"/>
  <c r="E28" i="13"/>
  <c r="I28" s="1"/>
  <c r="E30" i="19"/>
  <c r="E29" i="13"/>
  <c r="I29" s="1"/>
  <c r="E31" i="19"/>
  <c r="E30" i="13"/>
  <c r="I30" s="1"/>
  <c r="E32" i="19"/>
  <c r="E31" i="13"/>
  <c r="I31" s="1"/>
  <c r="E33" i="19"/>
  <c r="E32" i="13"/>
  <c r="E34" i="19"/>
  <c r="E33" i="13"/>
  <c r="I33" s="1"/>
  <c r="E10" i="19"/>
  <c r="E9" i="13"/>
  <c r="I9" s="1"/>
  <c r="E11" i="19"/>
  <c r="E10" i="13"/>
  <c r="I10" s="1"/>
  <c r="E7" i="19"/>
  <c r="E6" i="13"/>
  <c r="I6" s="1"/>
  <c r="I40"/>
  <c r="I39"/>
  <c r="I38"/>
  <c r="I37"/>
  <c r="I36"/>
  <c r="I35"/>
  <c r="I34"/>
  <c r="I32"/>
  <c r="I27"/>
  <c r="I23"/>
  <c r="I16"/>
  <c r="O45" i="19"/>
  <c r="O60"/>
  <c r="O46"/>
  <c r="O61"/>
  <c r="O15"/>
  <c r="O14"/>
  <c r="O13"/>
  <c r="O12"/>
  <c r="O9"/>
  <c r="M46"/>
  <c r="M45"/>
  <c r="M60"/>
  <c r="M15"/>
  <c r="M14"/>
  <c r="M13"/>
  <c r="M12"/>
  <c r="M9"/>
  <c r="R46"/>
  <c r="R45"/>
  <c r="R60"/>
  <c r="R15"/>
  <c r="R14"/>
  <c r="R13"/>
  <c r="R12"/>
  <c r="R9"/>
  <c r="Q46"/>
  <c r="Q45"/>
  <c r="Q60"/>
  <c r="Q15"/>
  <c r="Q14"/>
  <c r="Q13"/>
  <c r="Q12"/>
  <c r="Q9"/>
  <c r="J46"/>
  <c r="J45"/>
  <c r="J60"/>
  <c r="J15"/>
  <c r="J14"/>
  <c r="J13"/>
  <c r="J12"/>
  <c r="J9"/>
  <c r="I9"/>
  <c r="N46"/>
  <c r="N45"/>
  <c r="N15"/>
  <c r="N14"/>
  <c r="N13"/>
  <c r="N12"/>
  <c r="N9"/>
  <c r="K46"/>
  <c r="K45"/>
  <c r="K15"/>
  <c r="K14"/>
  <c r="K13"/>
  <c r="K12"/>
  <c r="K9"/>
  <c r="I46"/>
  <c r="I45"/>
  <c r="I60"/>
  <c r="I15"/>
  <c r="I14"/>
  <c r="I13"/>
  <c r="I12"/>
  <c r="I31" i="23"/>
  <c r="I45"/>
  <c r="M61" i="19"/>
  <c r="J61"/>
  <c r="R61"/>
  <c r="Q61"/>
  <c r="E8"/>
  <c r="E7" i="13"/>
  <c r="I7" s="1"/>
  <c r="E9" i="19"/>
  <c r="E8" i="13"/>
  <c r="I8" s="1"/>
  <c r="E13" i="19"/>
  <c r="E12" i="13"/>
  <c r="I12" s="1"/>
  <c r="E14" i="19"/>
  <c r="E13" i="13"/>
  <c r="I13" s="1"/>
  <c r="E15" i="19"/>
  <c r="E14" i="13"/>
  <c r="I14" s="1"/>
  <c r="E45" i="19"/>
  <c r="E57" i="13"/>
  <c r="I57" s="1"/>
  <c r="E46" i="19"/>
  <c r="E58" i="13"/>
  <c r="I58" s="1"/>
  <c r="K60" i="19"/>
  <c r="N60"/>
  <c r="I61"/>
  <c r="K61"/>
  <c r="N61"/>
  <c r="C2" i="12"/>
  <c r="E12" i="19"/>
  <c r="E11" i="13"/>
  <c r="E19" i="12"/>
  <c r="E20"/>
  <c r="I19"/>
  <c r="I20"/>
  <c r="H19"/>
  <c r="H20"/>
  <c r="G19"/>
  <c r="G20"/>
  <c r="G23" s="1"/>
  <c r="F19"/>
  <c r="F20"/>
  <c r="I22"/>
  <c r="H22"/>
  <c r="G22"/>
  <c r="F22"/>
  <c r="E21"/>
  <c r="D23"/>
  <c r="E61" i="19"/>
  <c r="E75" i="13"/>
  <c r="I75" s="1"/>
  <c r="E60" i="19"/>
  <c r="E74" i="13"/>
  <c r="I74" s="1"/>
  <c r="I27" i="15" l="1"/>
  <c r="D9" i="12" s="1"/>
  <c r="I35" i="15"/>
  <c r="D10" i="12" s="1"/>
  <c r="I46" i="15"/>
  <c r="D11" i="12" s="1"/>
  <c r="I23"/>
  <c r="F23"/>
  <c r="H23"/>
  <c r="E23"/>
  <c r="I76" i="13"/>
  <c r="I62"/>
  <c r="I41"/>
  <c r="D4" i="12" s="1"/>
  <c r="I55" i="13"/>
  <c r="I72"/>
  <c r="G11" i="12" l="1"/>
  <c r="H11" s="1"/>
  <c r="G8"/>
  <c r="H8" s="1"/>
  <c r="G12" l="1"/>
  <c r="H12" s="1"/>
</calcChain>
</file>

<file path=xl/sharedStrings.xml><?xml version="1.0" encoding="utf-8"?>
<sst xmlns="http://schemas.openxmlformats.org/spreadsheetml/2006/main" count="782" uniqueCount="368">
  <si>
    <r>
      <t>ITS.401 through ITS.404</t>
    </r>
    <r>
      <rPr>
        <sz val="10"/>
        <rFont val="Arial"/>
        <family val="2"/>
      </rPr>
      <t xml:space="preserve"> are the monthly costs to maintain the hardware and software provided by the ITS vendor under a separate contract.  Detailed maintenance description is provided in Appendix J and the tabulation of ITS quantities is presented on Tab 3b.</t>
    </r>
  </si>
  <si>
    <t>Tab5. Tabulation-BOS</t>
  </si>
  <si>
    <t>Tab6. Price-BOS</t>
  </si>
  <si>
    <t>Tab7. Ops</t>
  </si>
  <si>
    <t>Tab8. Summary</t>
  </si>
  <si>
    <t>This sheet requires no input by the Contractor but rolls up costs from various portions of the Price Proposal.</t>
  </si>
  <si>
    <t>Tab9. Progress Payments</t>
  </si>
  <si>
    <t>Unit Price</t>
  </si>
  <si>
    <t>LS</t>
  </si>
  <si>
    <t>Plaza LAN &amp; Network Control</t>
  </si>
  <si>
    <t>Toll Facility Host Server</t>
  </si>
  <si>
    <t>Toll Facility WAN &amp; Network Control</t>
  </si>
  <si>
    <t>Plaza</t>
  </si>
  <si>
    <t>Project Manager</t>
  </si>
  <si>
    <t>Sr Software Developer</t>
  </si>
  <si>
    <t>Database Administrator</t>
  </si>
  <si>
    <t>Database Analyst</t>
  </si>
  <si>
    <t>Software Developer</t>
  </si>
  <si>
    <t>Maintenance Supervisor</t>
  </si>
  <si>
    <t>Maintenance Technician</t>
  </si>
  <si>
    <t>Installation Technician</t>
  </si>
  <si>
    <t>Installation Supervisor</t>
  </si>
  <si>
    <t>Tester</t>
  </si>
  <si>
    <t>Systems Engineer</t>
  </si>
  <si>
    <t>Systems Analyst</t>
  </si>
  <si>
    <t>Tech Writer</t>
  </si>
  <si>
    <t>Programmer</t>
  </si>
  <si>
    <t>IVR System</t>
  </si>
  <si>
    <t>Access Control Host Control</t>
  </si>
  <si>
    <t>CCTV Host Control</t>
  </si>
  <si>
    <t>Lane Controller Set</t>
  </si>
  <si>
    <t>0-0</t>
  </si>
  <si>
    <t>Plaza Bldg</t>
  </si>
  <si>
    <t>Roadside Toll Collection System</t>
  </si>
  <si>
    <t>AVC Smart Loops</t>
  </si>
  <si>
    <t>AVC Presence Loops</t>
  </si>
  <si>
    <t>CCTV Overview Cameras</t>
  </si>
  <si>
    <t>Unit of Measure</t>
  </si>
  <si>
    <t>CCTV Surveillance Cameras</t>
  </si>
  <si>
    <t>Plaza Server System</t>
  </si>
  <si>
    <t>Plaza CCTV Control and Storage</t>
  </si>
  <si>
    <t>VTS Rear Cameras</t>
  </si>
  <si>
    <t>VTS Front Cameras</t>
  </si>
  <si>
    <t>Plaza Rack-Mount Maintenance Workstation</t>
  </si>
  <si>
    <t>Plaza and Toll Zone UPS</t>
  </si>
  <si>
    <t>Access Control Readers</t>
  </si>
  <si>
    <t>Each</t>
  </si>
  <si>
    <t>Plaza Server Application SW</t>
  </si>
  <si>
    <t>Plaza Server COTS SW</t>
  </si>
  <si>
    <t>Monitor - 42 Inch LCD Monitor</t>
  </si>
  <si>
    <t>Admin Building Workstations</t>
  </si>
  <si>
    <t>Ops Center Workstations</t>
  </si>
  <si>
    <t>16-channel CCTV Control and Monitor</t>
  </si>
  <si>
    <t>VTS Toll Zone Components</t>
  </si>
  <si>
    <t>Plaza VTS System</t>
  </si>
  <si>
    <t>Access Control System</t>
  </si>
  <si>
    <t>AVC Profilers</t>
  </si>
  <si>
    <t>Site Acceptance Testing</t>
  </si>
  <si>
    <t>Factory Acceptance Tests</t>
  </si>
  <si>
    <t>ETC Lane Equipment</t>
  </si>
  <si>
    <t>Lane Installation</t>
  </si>
  <si>
    <t>Toll Zone Installaton</t>
  </si>
  <si>
    <t>Toll Facility Host Installation</t>
  </si>
  <si>
    <t>Plaza Installation</t>
  </si>
  <si>
    <t>Final Acceptance Testing</t>
  </si>
  <si>
    <t>Final Acceptance Reporting and Approval</t>
  </si>
  <si>
    <t>Months</t>
  </si>
  <si>
    <t>Lane-Month</t>
  </si>
  <si>
    <t>Note that warranty and maintenance services for toll zones, plazas and host are incidental and included.</t>
  </si>
  <si>
    <t>Center</t>
  </si>
  <si>
    <t>CSC / Ops</t>
  </si>
  <si>
    <t>Total Price</t>
  </si>
  <si>
    <t>Plaza VTS SW</t>
  </si>
  <si>
    <t>Toll Facility Host Application SW</t>
  </si>
  <si>
    <t>Lane Controller Application SW</t>
  </si>
  <si>
    <t>Lane Controller COTS SW</t>
  </si>
  <si>
    <t>Toll Facility Host COTS SW</t>
  </si>
  <si>
    <t>Lane Installation Traffic Control</t>
  </si>
  <si>
    <t>Pay Item Description</t>
  </si>
  <si>
    <t>No.</t>
  </si>
  <si>
    <r>
      <t xml:space="preserve">Other </t>
    </r>
    <r>
      <rPr>
        <sz val="10"/>
        <rFont val="Arial"/>
        <family val="2"/>
      </rPr>
      <t>(Provide Detail Listing)</t>
    </r>
  </si>
  <si>
    <t>Back Office System</t>
  </si>
  <si>
    <t>BOS HARDWARE</t>
  </si>
  <si>
    <t>BOS Spare Parts Inventory</t>
  </si>
  <si>
    <t>BOS SOFTWARE</t>
  </si>
  <si>
    <t>BOS Contractor Program Administration</t>
  </si>
  <si>
    <t>BOS Design and Documentation</t>
  </si>
  <si>
    <t>BOS As-Built Records</t>
  </si>
  <si>
    <t>BOS Training</t>
  </si>
  <si>
    <t>CSC</t>
  </si>
  <si>
    <t>Storefront</t>
  </si>
  <si>
    <t>0-1</t>
  </si>
  <si>
    <t>BOS System</t>
  </si>
  <si>
    <t>location tbd</t>
  </si>
  <si>
    <t>Host Hardware</t>
  </si>
  <si>
    <t>Backup Host Server</t>
  </si>
  <si>
    <t>VTS BOS Server</t>
  </si>
  <si>
    <t>CSC / VTC Workstations</t>
  </si>
  <si>
    <t>BOS Reports Server</t>
  </si>
  <si>
    <t>CSC Web Server</t>
  </si>
  <si>
    <t>Telecommunications and LAN / WAN</t>
  </si>
  <si>
    <t>Operations Center Office Workstations</t>
  </si>
  <si>
    <t>Operations Center Electrical / UPS</t>
  </si>
  <si>
    <t>Tabulation of Quantities</t>
  </si>
  <si>
    <t>Toll Zone</t>
  </si>
  <si>
    <t>Lane</t>
  </si>
  <si>
    <t>Total Count</t>
  </si>
  <si>
    <t>Toll Fac Host</t>
  </si>
  <si>
    <t>Remarks</t>
  </si>
  <si>
    <t>Lane Days</t>
  </si>
  <si>
    <t>II.</t>
  </si>
  <si>
    <t>Host Application SW</t>
  </si>
  <si>
    <t>COTS SW</t>
  </si>
  <si>
    <t>Database Design and SW</t>
  </si>
  <si>
    <t>CSC Workstation Application SW</t>
  </si>
  <si>
    <t>VTS OCR and System Application SW</t>
  </si>
  <si>
    <t>Web Site SW</t>
  </si>
  <si>
    <t>BOS INSTALLATION AND PROJECT DEVELOPMENT</t>
  </si>
  <si>
    <t xml:space="preserve">BOS Installaton </t>
  </si>
  <si>
    <t>BOS Factory Acceptance Tests</t>
  </si>
  <si>
    <t>BOS Site Acceptance Testing</t>
  </si>
  <si>
    <t>BOS Final Acceptance Testing</t>
  </si>
  <si>
    <t>Month</t>
  </si>
  <si>
    <t>Technician</t>
  </si>
  <si>
    <t>Operations Center &amp; Storefront Phone System w/ 30 phones</t>
  </si>
  <si>
    <t>Toll Operations Phase II Design Documentation</t>
  </si>
  <si>
    <t>Activity Period</t>
  </si>
  <si>
    <t>Total Hourly Rate (with benefits)</t>
  </si>
  <si>
    <t>ESTIMATED TOLL SYSTEM CAPITAL COSTS</t>
  </si>
  <si>
    <t>Year of Operation</t>
  </si>
  <si>
    <t>BOS WARRANTY AND MAINTENANCE SERVICES</t>
  </si>
  <si>
    <t>BOS INSTALLATION / PROJECT DEVELOPMENT</t>
  </si>
  <si>
    <t>BOS EXTENDED SERVICES LABOR</t>
  </si>
  <si>
    <t>Includes 5 phones (approximately) at the CSC Storefront</t>
  </si>
  <si>
    <t>Total Hourly Rate (With Benefits)</t>
  </si>
  <si>
    <t>BOS Warranty Period Svcs</t>
  </si>
  <si>
    <t>BOS Maintenance Svcs</t>
  </si>
  <si>
    <t>Lanes in revenue collection service under warranty:</t>
  </si>
  <si>
    <t>Lanes in revenue collection service under maintenance:</t>
  </si>
  <si>
    <r>
      <t>Quantities:</t>
    </r>
    <r>
      <rPr>
        <sz val="10"/>
        <rFont val="Arial"/>
        <family val="2"/>
      </rPr>
      <t xml:space="preserve"> If the entered quantities must be changed for you to provide a complete,  compliant proposal, please make that change but also highlight it for review.</t>
    </r>
  </si>
  <si>
    <t>Other (Provide Detail Listing)</t>
  </si>
  <si>
    <r>
      <t>I.301 through I.308</t>
    </r>
    <r>
      <rPr>
        <sz val="10"/>
        <rFont val="Arial"/>
        <family val="2"/>
      </rPr>
      <t xml:space="preserve"> represent measurement and payment for project development, documentation, the testing program and training.</t>
    </r>
  </si>
  <si>
    <t>BOS WARRANTY</t>
  </si>
  <si>
    <t>BOS MAINTENANCE</t>
  </si>
  <si>
    <t>Shaded blocks are remarks, estimated quantities or equations and should not be changed by the proposer, except for labor categories.  Existing labor categories shall be left in, however the proposer may add other categories as desired.</t>
  </si>
  <si>
    <t>BOS Archive Server</t>
  </si>
  <si>
    <t>Phase I</t>
  </si>
  <si>
    <t>NTP</t>
  </si>
  <si>
    <t>DDD Acceptance</t>
  </si>
  <si>
    <t>FAT Acceptance</t>
  </si>
  <si>
    <t>Phase II</t>
  </si>
  <si>
    <t>Site Acceptance</t>
  </si>
  <si>
    <t>BOS INSTALLATION</t>
  </si>
  <si>
    <t>BOS WARRANTY AND MAINTENANCE</t>
  </si>
  <si>
    <t>Final Acceptance</t>
  </si>
  <si>
    <t>Phase III</t>
  </si>
  <si>
    <t>Unit and Total Purchase Prices</t>
  </si>
  <si>
    <t xml:space="preserve">   Tabulation of Quantities in 2010</t>
  </si>
  <si>
    <t>This tab shows the tabulation of quantities between the various toll zones, plazas and the host system locations.</t>
  </si>
  <si>
    <t>The first two sheets are for purchase quotes</t>
  </si>
  <si>
    <t>The last sheet provides labor rates for supplemental work during the term of the contract.</t>
  </si>
  <si>
    <t>The first sheet is for purchase quotes</t>
  </si>
  <si>
    <t>The second sheet allows for alternate lease pricing of the BOS.</t>
  </si>
  <si>
    <t>BOS PURCHASE:</t>
  </si>
  <si>
    <t>BOS LABOR RATES:</t>
  </si>
  <si>
    <t>BOS PURCHASE</t>
  </si>
  <si>
    <t>OPERA-TIONS</t>
  </si>
  <si>
    <t>Toll Operations Phase I Design Documentation</t>
  </si>
  <si>
    <t>Project Phase</t>
  </si>
  <si>
    <t>Project Progress Milestone</t>
  </si>
  <si>
    <t>Begin monthly payments to length of contract</t>
  </si>
  <si>
    <t>Hot-Swap Backup Toll Facility Host Server</t>
  </si>
  <si>
    <t>SECTION III OUTLINE</t>
  </si>
  <si>
    <t>No. Printed Pages / Tab</t>
  </si>
  <si>
    <t>Number</t>
  </si>
  <si>
    <t>Title</t>
  </si>
  <si>
    <t>Instructions</t>
  </si>
  <si>
    <t>Name</t>
  </si>
  <si>
    <t>Summary</t>
  </si>
  <si>
    <t>Progress Payments</t>
  </si>
  <si>
    <t>Price Proposal Worksheet Tabs</t>
  </si>
  <si>
    <t>Contractor Unit Price</t>
  </si>
  <si>
    <t>Price Proposal By:</t>
  </si>
  <si>
    <t>by:</t>
  </si>
  <si>
    <t>Quantities Per Month</t>
  </si>
  <si>
    <t>&lt;25k</t>
  </si>
  <si>
    <t>25k-50k</t>
  </si>
  <si>
    <t>50k-75k</t>
  </si>
  <si>
    <t>75k-100k</t>
  </si>
  <si>
    <t>&gt;100k</t>
  </si>
  <si>
    <t>Credit Card Decline</t>
  </si>
  <si>
    <t>Periodic Replenishment Evaluation</t>
  </si>
  <si>
    <t>Credit Card Expire</t>
  </si>
  <si>
    <t>Monthly Statements</t>
  </si>
  <si>
    <t>Government Account Bill</t>
  </si>
  <si>
    <t>NSF Notification</t>
  </si>
  <si>
    <t>Negative Balance Letter</t>
  </si>
  <si>
    <t>Unregistered Video Bill</t>
  </si>
  <si>
    <t>Notice to Pay Toll</t>
  </si>
  <si>
    <t>Notice of Unpaid Toll</t>
  </si>
  <si>
    <t>Notice of Civil Penalty</t>
  </si>
  <si>
    <t>Admin Hearing Determination</t>
  </si>
  <si>
    <t>VTOL Letter</t>
  </si>
  <si>
    <t>Special Mailings (One sided)</t>
  </si>
  <si>
    <t>Mailed after CC on file is declined three consecutive days.</t>
  </si>
  <si>
    <t>Mailed if replenishment amount is changed through periodic toll usage evaluation. (every 90 days after initial eval)</t>
  </si>
  <si>
    <t>Mailed 30 days prior to expiration date of primary credit card on file.</t>
  </si>
  <si>
    <t>Mailed monthly for each customer selecting this delivery method. (avg 2 pages)</t>
  </si>
  <si>
    <t>Mailed monthly for every Government account type. (avg 4 pages)</t>
  </si>
  <si>
    <t>Mailed upon receipt of an NSF notification from bank.</t>
  </si>
  <si>
    <t>Mailed when account goes below threshold level (ex: $10).</t>
  </si>
  <si>
    <t>Mailed when account goes below $0.00.</t>
  </si>
  <si>
    <t>Mailed on 45 day cycle.</t>
  </si>
  <si>
    <t>Mailed 30 days after Unregistered Video Bill if no payment received.</t>
  </si>
  <si>
    <t>Mailed 30 days after Notice to Pay Toll if no payment received.</t>
  </si>
  <si>
    <t>Mailed 30 days after Notice of Unpaid Toll if no payment received.</t>
  </si>
  <si>
    <t>Mailed upon Admin Hearing decision.</t>
  </si>
  <si>
    <t>Mailed if XX amount of VTOLS post to an ETC account within one month.</t>
  </si>
  <si>
    <t>Mail Processing Costs</t>
  </si>
  <si>
    <t>The last sheet provides labor rates for supplemental work during the term of the contract, and also unit prices at various activity levels for mailing costs.  Mail costs are not "bids" but the source of the prices is needed for evaluation of the methodology and base lines for future actual costs.</t>
  </si>
  <si>
    <t>This tab contains the mandatory block for the Contractor's name, and presents the outline.</t>
  </si>
  <si>
    <r>
      <t>This page provides notes and instructions for completing the Price Proposal forms</t>
    </r>
    <r>
      <rPr>
        <sz val="10"/>
        <color indexed="10"/>
        <rFont val="Arial"/>
        <family val="2"/>
      </rPr>
      <t>.</t>
    </r>
  </si>
  <si>
    <t>F.A.Tests to be conducted off-site.</t>
  </si>
  <si>
    <t>Table of Labor Rates for Supplemental Work (Purchase or Lease-Purchase Option)</t>
  </si>
  <si>
    <t>BOS CSC Printers</t>
  </si>
  <si>
    <t>Access Control Host Control (with 200 cards)</t>
  </si>
  <si>
    <t>Total BOS Cap Cost:</t>
  </si>
  <si>
    <t>/ lane</t>
  </si>
  <si>
    <t>LF</t>
  </si>
  <si>
    <t>TOTAL TOLLS OPERATIONS COSTS</t>
  </si>
  <si>
    <t>This tab provides user assistance.  Note the Contractor remains responsible for preparation of a complete offer and proper price proposal.</t>
  </si>
  <si>
    <t>General:</t>
  </si>
  <si>
    <t>Tab2. Instructions</t>
  </si>
  <si>
    <t>Tab1. Title</t>
  </si>
  <si>
    <t>Tabulation-BOS</t>
  </si>
  <si>
    <t>Price-BOS</t>
  </si>
  <si>
    <t>Tab1</t>
  </si>
  <si>
    <t>Tab2</t>
  </si>
  <si>
    <t>Tab4</t>
  </si>
  <si>
    <t>Tab5</t>
  </si>
  <si>
    <t>Tab6</t>
  </si>
  <si>
    <t>Tab7</t>
  </si>
  <si>
    <t>Tab8</t>
  </si>
  <si>
    <t>Note that prices are required for both purchase and lease-purchase options.</t>
  </si>
  <si>
    <r>
      <t>Roadside Toll Collection System</t>
    </r>
    <r>
      <rPr>
        <b/>
        <sz val="12"/>
        <color indexed="9"/>
        <rFont val="Arial"/>
        <family val="2"/>
      </rPr>
      <t xml:space="preserve"> </t>
    </r>
  </si>
  <si>
    <t>Toll Operations Contractor Administration</t>
  </si>
  <si>
    <t>CSC lease and build out costs</t>
  </si>
  <si>
    <t>Postage for customer mailings</t>
  </si>
  <si>
    <r>
      <t xml:space="preserve">Cost Pass-Through Items: </t>
    </r>
    <r>
      <rPr>
        <sz val="10"/>
        <rFont val="Arial"/>
        <family val="2"/>
      </rPr>
      <t>Items that will be a pass through with no mark-ups or overhead shall be:</t>
    </r>
  </si>
  <si>
    <t>Phone lines and all related 800 number costs</t>
  </si>
  <si>
    <t>Any leased communication lines</t>
  </si>
  <si>
    <t>* These costs should not be included in the submitted pricing.</t>
  </si>
  <si>
    <t>Threshold Letter</t>
  </si>
  <si>
    <t>Please provide all non-postage printing and mailing costs for the items listed below at current quotes with the proposed mail services vendor.</t>
  </si>
  <si>
    <t>These prices are not binding to the Contractor, but shall be used as baselines for comparative evaluations of design effectiveness and future actual costs.  The source for cost calculations shall be provided.</t>
  </si>
  <si>
    <t>Monthly Payments Begin Upon CSC Opening to Public</t>
  </si>
  <si>
    <t>Tabulation-Roadside</t>
  </si>
  <si>
    <t>Price-Roadside</t>
  </si>
  <si>
    <t>(rev 4/3/2013)</t>
  </si>
  <si>
    <t>Downtown Bridge</t>
  </si>
  <si>
    <t>Mainline &amp; Ramps</t>
  </si>
  <si>
    <t>Kennedy Bridge</t>
  </si>
  <si>
    <t>DB-1</t>
  </si>
  <si>
    <t>R-1</t>
  </si>
  <si>
    <t>KB-1</t>
  </si>
  <si>
    <t>R-2</t>
  </si>
  <si>
    <t>East Bridge</t>
  </si>
  <si>
    <t>Mainlines</t>
  </si>
  <si>
    <t>ECC-1</t>
  </si>
  <si>
    <t>KYTC - April 2013</t>
  </si>
  <si>
    <t>Reversable</t>
  </si>
  <si>
    <t>Single Direction</t>
  </si>
  <si>
    <t>ECC-2</t>
  </si>
  <si>
    <t>Tab3</t>
  </si>
  <si>
    <t>KYTC to select technology separately from RBOC Procurement</t>
  </si>
  <si>
    <t>Roadside Spare Parts Inventory</t>
  </si>
  <si>
    <t>Roadside HARDWARE PURCHASE</t>
  </si>
  <si>
    <t>Roadside SOFTWARE PURCHASE</t>
  </si>
  <si>
    <t>Roadside INSTALLATION SUBTOTAL</t>
  </si>
  <si>
    <t>Roadside Contractor Program Administration</t>
  </si>
  <si>
    <t>Roadside Design and Documentation</t>
  </si>
  <si>
    <t>Roadside As-Built Records</t>
  </si>
  <si>
    <t>Roadside Training</t>
  </si>
  <si>
    <t>Roadside PROJECT DEVELOPMENT</t>
  </si>
  <si>
    <t>Roadside Warranty Period Svcs</t>
  </si>
  <si>
    <t>Note that Roadside Warranty and Maintenance services for toll zones, plazas and host are incidental and included.</t>
  </si>
  <si>
    <t>Roadside Maintenance Svcs</t>
  </si>
  <si>
    <t>Roadside WARRANTY AND MAINTENANCE</t>
  </si>
  <si>
    <t>Roadside EXTENDED SERVICES LABOR</t>
  </si>
  <si>
    <t xml:space="preserve">Project Sections: Note that proposers shall use this spreadsheet form for proposing on individual sections, and simply leave other pages blank for sections for which no proposal is offered.  On any given page for either the Roadside, BOS, or operations, however, all items must be addressed.  Even if the proposer intends to not ask for compensation according to any item, a "0" must be added to ensure the block was not simply missed. </t>
  </si>
  <si>
    <t>Tab4. Price-Roadside</t>
  </si>
  <si>
    <t>The third sheet allows for alternate lease-purchase pricing of the Roadside.</t>
  </si>
  <si>
    <t>Roadside PURCHASE:</t>
  </si>
  <si>
    <t>I.401 and I.402 are for warranty and maintenance services.  They are calculated and paid on a per-lane basis after the lane passes Site Acceptance and is in actual revenue collection operations.  Partial months will be pro-rated.  Note that warranty and maintenance of ALL of the Roadside system is incidental to the measurement and payment for the lanes, so the cost to provide warranty and maintenance of the Toll Zones, Plazas and Toll Facility Host should be included.</t>
  </si>
  <si>
    <t>Roadside LABOR RATES:</t>
  </si>
  <si>
    <t>KYTC TOLL COLLECTION SYSTEM PRICE PROPOSAL INSTRUCTIONS</t>
  </si>
  <si>
    <t xml:space="preserve">The Proposing Contractors are provided the Pricing Excel spreadsheet as a courtesy, however all Proposing Contractors using this spreadsheet accept all risk and responsibility for the workbook and results.   Each Proposing Contractor is implicitly making a proposal compliant with the full Scope of Work and all the Functional Requirements of this RFP.  In the event that a pay item or some type of compensation is not identified in the Price Proposal which is ultimately accepted by KYTC, the successful Proposing Contractor may not ask for additional compensation. </t>
  </si>
  <si>
    <t>I.201 through I.205 represent the measurement and payment for all work required to install the Roadside system, in the field and in the Operations Center.  The Traffic Control line item is estimated for 60 days of lane closure.  If the Contractor is able to use X lane-days of traffic control to complete instalation and Site Acceptance Testing, where X&lt;60 lane-days, KYTC will pay the Contractor for X + (60-X)/2 days, to share in the benefit of reducing installation time.  KYTC will not pay above 60 lane-days unless circumstances beyond the Contractors' reasonable control cause delays.</t>
  </si>
  <si>
    <t>This tab shows the tabulation of quantities between the CSC storefront, the CSC Ops Center and the KYTC Adminsitration Building.</t>
  </si>
  <si>
    <t>Operations Center &amp; Storefront Phone System w/ 50 phones</t>
  </si>
  <si>
    <t>These costs are per unit and will be a straight pass-through to the KYTC with no fees or profit added.</t>
  </si>
  <si>
    <t>General mailings as requested by KYTC.</t>
  </si>
  <si>
    <t>To be conducted at test locations mutually agreed to between the Roadside Contractor and KYTC.</t>
  </si>
  <si>
    <t>Roadside HARDWARE</t>
  </si>
  <si>
    <t>Roadside SOFTWARE</t>
  </si>
  <si>
    <t>Roadside INSTALLATION AND PROJECT DEVELOPMENT</t>
  </si>
  <si>
    <t>Total Roadside Cap Cost:</t>
  </si>
  <si>
    <t>Roadside WARRANTY</t>
  </si>
  <si>
    <t>Roadside MAINTENANCE</t>
  </si>
  <si>
    <t>KYTC TOLL COLLECTION SYSTEM ESTIMATED COSTS SUMMARY - WITH SYSTEM PURCHASE</t>
  </si>
  <si>
    <t>Roadside INSTALLATION</t>
  </si>
  <si>
    <t>Roadside PURCHASE</t>
  </si>
  <si>
    <t>Table VI.1 - Progress Payments - System Purchases</t>
  </si>
  <si>
    <t>Prior to 2014</t>
  </si>
  <si>
    <t>LS Each</t>
  </si>
  <si>
    <t>F&amp;I LS Each</t>
  </si>
  <si>
    <t>F&amp;I Each</t>
  </si>
  <si>
    <t>Fill Rock</t>
  </si>
  <si>
    <t>Mainline Site Work (Grading etc)</t>
  </si>
  <si>
    <t>Mainline Generators</t>
  </si>
  <si>
    <t>Mainline Propane Tanks</t>
  </si>
  <si>
    <t>Mainline Pads and Foundations</t>
  </si>
  <si>
    <t>Mainline Pull Off Paving</t>
  </si>
  <si>
    <t>Mainline Curb and Gutter</t>
  </si>
  <si>
    <t>CF</t>
  </si>
  <si>
    <t>Sq Yds</t>
  </si>
  <si>
    <t>According to State and Local Rules</t>
  </si>
  <si>
    <t>Lightning Protection systems Gantry</t>
  </si>
  <si>
    <t>Lightning Protection System Building</t>
  </si>
  <si>
    <t>Mainline Toll Zone Buildings</t>
  </si>
  <si>
    <t>Ramp Toll Zone Buildings</t>
  </si>
  <si>
    <t>Ramp Site Work (Grading etc)</t>
  </si>
  <si>
    <t>Ramp Generators</t>
  </si>
  <si>
    <t>Ramp Propane Tanks</t>
  </si>
  <si>
    <t>Ramp Pads and Foundations</t>
  </si>
  <si>
    <t>Ramp Pull Off Paving</t>
  </si>
  <si>
    <t>Ramp Curb and Gutter</t>
  </si>
  <si>
    <t>Roadside Toll Infrastructure</t>
  </si>
  <si>
    <t>Site to Site Communications</t>
  </si>
  <si>
    <t>Conduit fiber Furnish and Install (F&amp;I)</t>
  </si>
  <si>
    <t>Intrasite Communications</t>
  </si>
  <si>
    <t xml:space="preserve">Site to CSC Commmunications </t>
  </si>
  <si>
    <t>Communications Auxilerary Equipment</t>
  </si>
  <si>
    <t xml:space="preserve">Table of Labor Rates for Supplemental Work </t>
  </si>
  <si>
    <t>Performance Bond Passthrough</t>
  </si>
  <si>
    <t>Misc. Bond Passthrough</t>
  </si>
  <si>
    <r>
      <t>Prices:</t>
    </r>
    <r>
      <rPr>
        <sz val="10"/>
        <rFont val="Arial"/>
        <family val="2"/>
      </rPr>
      <t xml:space="preserve"> All cells requiring a price entry are numbered such as 104 for Toll Facility Host Application Software.  Enter prices in the highlighted blocks shown thus:</t>
    </r>
  </si>
  <si>
    <r>
      <t xml:space="preserve">1 through 27 </t>
    </r>
    <r>
      <rPr>
        <sz val="10"/>
        <rFont val="Arial"/>
        <family val="2"/>
      </rPr>
      <t>represent the measurement and payment for the system hardware to be provided under this contract.  Some items are measured by "each", "lane", "toll zone" or "plaza," others are "lump sum (LS)."  All will be subject to milestone partial payments.  The tabulations columns identify the locations in the field for deployment.   All hardware required to completely meet the specifications and requirements of this contract shall be addressed in these pay items.  If additional pay items are desired by the  Contractor, extra blank spaces are provided for use. In referring to the units of access control readers, this estimate includes buildings, gantries, lane cabinets, etc.</t>
    </r>
  </si>
  <si>
    <r>
      <t xml:space="preserve">101 through 107 </t>
    </r>
    <r>
      <rPr>
        <sz val="10"/>
        <rFont val="Arial"/>
        <family val="2"/>
      </rPr>
      <t>represent the measurement and payment for the system software development and licenses, to include the commercial software as well as application software.  All will be subject to milestone partial payments.  All software required to completely meet the specifications and requirements of this contract shall be addressed in these pay items.   If additional pay items are desired by the  Contractor, extra blank spaces are provided for use.</t>
    </r>
  </si>
  <si>
    <r>
      <t>601 to 611</t>
    </r>
    <r>
      <rPr>
        <sz val="10"/>
        <rFont val="Arial"/>
        <family val="2"/>
      </rPr>
      <t xml:space="preserve"> are unit labor rates measured hourly (including benefits, etc.).  These represent the rates to be paid for work over and above the normal scope of maintenance services, for example for extra work orders to modify an accepted design or integrate new technology not in the original scope of work.</t>
    </r>
  </si>
  <si>
    <r>
      <t>1 through 14</t>
    </r>
    <r>
      <rPr>
        <sz val="10"/>
        <rFont val="Arial"/>
        <family val="2"/>
      </rPr>
      <t xml:space="preserve"> represent measurement and payment for the system hardware to be provided under this contract.  Items are listed "lump sum" except for the number of workstations, which may vary from the estimated number.  All will be subject to milestone partial payments.   All hardware required to completely meet the specifications and requirements of this contract shall be addressed in these pay items.  If additional pay items are desired by the  Contractor, extra blank spaces are provided for use.</t>
    </r>
  </si>
  <si>
    <r>
      <t xml:space="preserve">101 through 106 </t>
    </r>
    <r>
      <rPr>
        <sz val="10"/>
        <rFont val="Arial"/>
        <family val="2"/>
      </rPr>
      <t>represent the measurement and payment for the system software development and licenses, to include the commercial software as well as application software.  All will be subject to milestone partial payments.  All software required to completely meet the specifications and requirements of this contract shall be addressed in these pay items.</t>
    </r>
  </si>
  <si>
    <r>
      <t>201</t>
    </r>
    <r>
      <rPr>
        <sz val="10"/>
        <rFont val="Arial"/>
        <family val="2"/>
      </rPr>
      <t xml:space="preserve"> represents the measurement and payment to install the BOS system in all required locations.</t>
    </r>
  </si>
  <si>
    <r>
      <t>301 through 308</t>
    </r>
    <r>
      <rPr>
        <sz val="10"/>
        <rFont val="Arial"/>
        <family val="2"/>
      </rPr>
      <t xml:space="preserve"> represent measurement and payment for project development, documentation, the testing program and training.</t>
    </r>
  </si>
  <si>
    <r>
      <t>601 to 608</t>
    </r>
    <r>
      <rPr>
        <sz val="10"/>
        <rFont val="Arial"/>
        <family val="2"/>
      </rPr>
      <t xml:space="preserve"> are unit labor rates measured hourly (including benefits, etc.).  These represent the rates to be paid for work over and above the normal scope of maintenance services, for example for extra work orders to modify an accepted design or integrate new technology not in the original scope of work.</t>
    </r>
  </si>
  <si>
    <r>
      <t>401 and 402</t>
    </r>
    <r>
      <rPr>
        <sz val="10"/>
        <rFont val="Arial"/>
        <family val="2"/>
      </rPr>
      <t xml:space="preserve"> are for warranty and maintenance services.  They are calculated and paid on a monthly basis beginning on the date toll collection for the Toll Project commences.   Note that warranty and maintenance of ALL of the BOS system is incidental to the monthly payments. </t>
    </r>
  </si>
  <si>
    <r>
      <t>1</t>
    </r>
    <r>
      <rPr>
        <sz val="10"/>
        <rFont val="Arial"/>
        <family val="2"/>
      </rPr>
      <t xml:space="preserve"> represents the fixed monthly fee to cover overhead, profit and all other non-direct-labor costs not designated as pass-through.  Monthly payments to begin upon CSC opening to the public.</t>
    </r>
  </si>
  <si>
    <r>
      <t xml:space="preserve">2 to 3 </t>
    </r>
    <r>
      <rPr>
        <sz val="10"/>
        <rFont val="Arial"/>
        <family val="2"/>
      </rPr>
      <t xml:space="preserve">represent project development items to be paid on the basis of milestone completions.  The Contractor's overhead, profit, and non-direct-labor costs from NTP to CSC public opening shall be covered by this monthly fee.  </t>
    </r>
  </si>
  <si>
    <r>
      <t>101 to 116</t>
    </r>
    <r>
      <rPr>
        <sz val="10"/>
        <rFont val="Arial"/>
        <family val="2"/>
      </rPr>
      <t xml:space="preserve"> represent staffing required in various positions.  Total prices (to include benefits, compensation for overtime and benefit hours for leave, sick leave, internal company training) on an hourly basis are to be provided.  This allows the most flexibility in staffing levels.  No other costs, profit or other benefits, etc., shall be added to these for compensation.  Note that rates for 2016 (the ramp-up period) as well as 2017 and 2018 are to be provided.  </t>
    </r>
  </si>
  <si>
    <r>
      <t>Quantities:</t>
    </r>
    <r>
      <rPr>
        <sz val="10"/>
        <rFont val="Arial"/>
        <family val="2"/>
      </rPr>
      <t xml:space="preserve"> Note that quantities are the curent estimate based on projected traffic.  The quantities shown will be used for the price evaluations.  </t>
    </r>
  </si>
  <si>
    <t>Kentucky Transportation Cabinet</t>
  </si>
  <si>
    <t xml:space="preserve">Schedule 5 </t>
  </si>
  <si>
    <t>Tab3. Tabulation-Roadside</t>
  </si>
  <si>
    <t>This sheet requries no input by the Contractor.  It is the spreadsheet for progress payments.</t>
  </si>
  <si>
    <t>Roadside INFRASTRUCTURE PURCHASE</t>
  </si>
  <si>
    <t>Roadside COMMUNICATIONS PURCHASE</t>
  </si>
  <si>
    <t>Roadside INFRASTRUCTURE</t>
  </si>
  <si>
    <t>Roadside COMMUNICATIONS</t>
  </si>
</sst>
</file>

<file path=xl/styles.xml><?xml version="1.0" encoding="utf-8"?>
<styleSheet xmlns="http://schemas.openxmlformats.org/spreadsheetml/2006/main">
  <numFmts count="3">
    <numFmt numFmtId="164" formatCode="&quot;$&quot;#,##0"/>
    <numFmt numFmtId="165" formatCode="#,##0.0"/>
    <numFmt numFmtId="166" formatCode="#,##0.0000"/>
  </numFmts>
  <fonts count="27">
    <font>
      <sz val="10"/>
      <name val="Arial"/>
    </font>
    <font>
      <b/>
      <sz val="10"/>
      <name val="Arial"/>
      <family val="2"/>
    </font>
    <font>
      <sz val="8"/>
      <name val="Arial"/>
      <family val="2"/>
    </font>
    <font>
      <sz val="10"/>
      <name val="Arial"/>
      <family val="2"/>
    </font>
    <font>
      <b/>
      <sz val="10"/>
      <color indexed="9"/>
      <name val="Arial"/>
      <family val="2"/>
    </font>
    <font>
      <sz val="8"/>
      <name val="Arial"/>
      <family val="2"/>
    </font>
    <font>
      <b/>
      <sz val="14"/>
      <name val="Arial"/>
      <family val="2"/>
    </font>
    <font>
      <b/>
      <sz val="14"/>
      <color indexed="9"/>
      <name val="Arial"/>
      <family val="2"/>
    </font>
    <font>
      <sz val="10"/>
      <color indexed="9"/>
      <name val="Arial"/>
      <family val="2"/>
    </font>
    <font>
      <b/>
      <sz val="8"/>
      <color indexed="9"/>
      <name val="Arial"/>
      <family val="2"/>
    </font>
    <font>
      <b/>
      <sz val="8"/>
      <name val="Arial"/>
      <family val="2"/>
    </font>
    <font>
      <b/>
      <sz val="12"/>
      <name val="Arial"/>
      <family val="2"/>
    </font>
    <font>
      <sz val="12"/>
      <name val="Arial"/>
      <family val="2"/>
    </font>
    <font>
      <b/>
      <sz val="16"/>
      <color indexed="9"/>
      <name val="Arial"/>
      <family val="2"/>
    </font>
    <font>
      <b/>
      <sz val="12"/>
      <color indexed="9"/>
      <name val="Arial"/>
      <family val="2"/>
    </font>
    <font>
      <sz val="12"/>
      <name val="Arial"/>
      <family val="2"/>
    </font>
    <font>
      <sz val="16"/>
      <color indexed="9"/>
      <name val="Arial"/>
      <family val="2"/>
    </font>
    <font>
      <sz val="9"/>
      <name val="Arial"/>
      <family val="2"/>
    </font>
    <font>
      <sz val="10"/>
      <color indexed="10"/>
      <name val="Arial"/>
      <family val="2"/>
    </font>
    <font>
      <b/>
      <i/>
      <sz val="10"/>
      <color indexed="9"/>
      <name val="Arial"/>
      <family val="2"/>
    </font>
    <font>
      <sz val="10"/>
      <name val="Helv"/>
      <charset val="204"/>
    </font>
    <font>
      <sz val="12"/>
      <color theme="1"/>
      <name val="Arial"/>
      <family val="2"/>
    </font>
    <font>
      <b/>
      <sz val="12"/>
      <color theme="1"/>
      <name val="Arial"/>
      <family val="2"/>
    </font>
    <font>
      <sz val="10"/>
      <color theme="1"/>
      <name val="Arial"/>
      <family val="2"/>
    </font>
    <font>
      <sz val="8"/>
      <color theme="1"/>
      <name val="Arial"/>
      <family val="2"/>
    </font>
    <font>
      <sz val="10"/>
      <color theme="0"/>
      <name val="Arial"/>
      <family val="2"/>
    </font>
    <font>
      <sz val="16"/>
      <color theme="0"/>
      <name val="Arial"/>
      <family val="2"/>
    </font>
  </fonts>
  <fills count="8">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theme="1"/>
        <bgColor indexed="64"/>
      </patternFill>
    </fill>
  </fills>
  <borders count="69">
    <border>
      <left/>
      <right/>
      <top/>
      <bottom/>
      <diagonal/>
    </border>
    <border>
      <left style="thin">
        <color indexed="9"/>
      </left>
      <right style="thin">
        <color indexed="9"/>
      </right>
      <top style="thick">
        <color indexed="64"/>
      </top>
      <bottom/>
      <diagonal/>
    </border>
    <border>
      <left style="thin">
        <color indexed="64"/>
      </left>
      <right/>
      <top/>
      <bottom/>
      <diagonal/>
    </border>
    <border>
      <left/>
      <right style="thin">
        <color indexed="64"/>
      </right>
      <top/>
      <bottom/>
      <diagonal/>
    </border>
    <border>
      <left/>
      <right style="thick">
        <color indexed="64"/>
      </right>
      <top/>
      <bottom/>
      <diagonal/>
    </border>
    <border>
      <left style="thin">
        <color indexed="64"/>
      </left>
      <right style="thin">
        <color indexed="64"/>
      </right>
      <top/>
      <bottom/>
      <diagonal/>
    </border>
    <border>
      <left style="thin">
        <color indexed="9"/>
      </left>
      <right style="thin">
        <color indexed="9"/>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9"/>
      </left>
      <right style="thick">
        <color indexed="64"/>
      </right>
      <top style="thick">
        <color indexed="64"/>
      </top>
      <bottom/>
      <diagonal/>
    </border>
    <border>
      <left style="thin">
        <color indexed="9"/>
      </left>
      <right style="thick">
        <color indexed="64"/>
      </right>
      <top/>
      <bottom/>
      <diagonal/>
    </border>
    <border>
      <left style="thin">
        <color indexed="64"/>
      </left>
      <right style="thick">
        <color indexed="64"/>
      </right>
      <top/>
      <bottom/>
      <diagonal/>
    </border>
    <border>
      <left/>
      <right/>
      <top style="thick">
        <color indexed="64"/>
      </top>
      <bottom/>
      <diagonal/>
    </border>
    <border>
      <left style="thin">
        <color indexed="64"/>
      </left>
      <right style="thin">
        <color indexed="64"/>
      </right>
      <top style="thin">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top/>
      <bottom/>
      <diagonal/>
    </border>
    <border>
      <left/>
      <right/>
      <top/>
      <bottom style="thin">
        <color indexed="64"/>
      </bottom>
      <diagonal/>
    </border>
    <border>
      <left style="thick">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ck">
        <color indexed="64"/>
      </top>
      <bottom/>
      <diagonal/>
    </border>
    <border>
      <left style="thin">
        <color indexed="64"/>
      </left>
      <right/>
      <top/>
      <bottom style="thick">
        <color indexed="64"/>
      </bottom>
      <diagonal/>
    </border>
    <border>
      <left style="thick">
        <color indexed="64"/>
      </left>
      <right/>
      <top/>
      <bottom style="thick">
        <color indexed="64"/>
      </bottom>
      <diagonal/>
    </border>
    <border>
      <left/>
      <right style="thick">
        <color indexed="9"/>
      </right>
      <top/>
      <bottom style="thick">
        <color indexed="64"/>
      </bottom>
      <diagonal/>
    </border>
    <border>
      <left style="thick">
        <color indexed="9"/>
      </left>
      <right style="thick">
        <color indexed="9"/>
      </right>
      <top style="thick">
        <color indexed="9"/>
      </top>
      <bottom/>
      <diagonal/>
    </border>
    <border>
      <left style="thick">
        <color indexed="64"/>
      </left>
      <right/>
      <top/>
      <bottom style="thin">
        <color indexed="64"/>
      </bottom>
      <diagonal/>
    </border>
    <border>
      <left style="thin">
        <color indexed="64"/>
      </left>
      <right style="thin">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indexed="64"/>
      </top>
      <bottom style="double">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ck">
        <color indexed="64"/>
      </bottom>
      <diagonal/>
    </border>
    <border>
      <left/>
      <right/>
      <top style="double">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9"/>
      </left>
      <right/>
      <top style="thick">
        <color indexed="9"/>
      </top>
      <bottom style="thick">
        <color indexed="9"/>
      </bottom>
      <diagonal/>
    </border>
    <border>
      <left/>
      <right/>
      <top style="thick">
        <color indexed="9"/>
      </top>
      <bottom style="thick">
        <color indexed="9"/>
      </bottom>
      <diagonal/>
    </border>
    <border>
      <left/>
      <right style="thick">
        <color indexed="9"/>
      </right>
      <top style="thick">
        <color indexed="9"/>
      </top>
      <bottom style="thick">
        <color indexed="9"/>
      </bottom>
      <diagonal/>
    </border>
    <border>
      <left style="thin">
        <color indexed="9"/>
      </left>
      <right/>
      <top style="thick">
        <color indexed="64"/>
      </top>
      <bottom style="thick">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ck">
        <color indexed="64"/>
      </left>
      <right style="thin">
        <color indexed="64"/>
      </right>
      <top style="thick">
        <color indexed="64"/>
      </top>
      <bottom style="dotted">
        <color indexed="64"/>
      </bottom>
      <diagonal/>
    </border>
    <border>
      <left style="thick">
        <color indexed="64"/>
      </left>
      <right style="thin">
        <color indexed="64"/>
      </right>
      <top style="dotted">
        <color indexed="64"/>
      </top>
      <bottom style="dotted">
        <color indexed="64"/>
      </bottom>
      <diagonal/>
    </border>
    <border>
      <left style="thick">
        <color indexed="64"/>
      </left>
      <right style="thin">
        <color indexed="64"/>
      </right>
      <top style="dotted">
        <color indexed="64"/>
      </top>
      <bottom style="thick">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indexed="9"/>
      </right>
      <top style="thick">
        <color indexed="64"/>
      </top>
      <bottom/>
      <diagonal/>
    </border>
  </borders>
  <cellStyleXfs count="2">
    <xf numFmtId="0" fontId="0" fillId="0" borderId="0"/>
    <xf numFmtId="0" fontId="20" fillId="0" borderId="0"/>
  </cellStyleXfs>
  <cellXfs count="480">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center" vertical="center"/>
    </xf>
    <xf numFmtId="0" fontId="9" fillId="2"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0" fillId="3" borderId="5" xfId="0" applyFill="1" applyBorder="1" applyAlignment="1">
      <alignment horizontal="center" vertical="center" wrapText="1"/>
    </xf>
    <xf numFmtId="0" fontId="3" fillId="0" borderId="0" xfId="0" applyFont="1" applyAlignment="1">
      <alignment vertical="center"/>
    </xf>
    <xf numFmtId="0" fontId="9" fillId="2" borderId="6" xfId="0" applyFont="1" applyFill="1" applyBorder="1" applyAlignment="1">
      <alignment horizontal="center" vertical="center" wrapText="1"/>
    </xf>
    <xf numFmtId="164" fontId="3" fillId="0" borderId="0" xfId="0" applyNumberFormat="1" applyFont="1" applyAlignment="1">
      <alignment horizontal="right" vertical="center" indent="1"/>
    </xf>
    <xf numFmtId="0" fontId="3" fillId="0" borderId="0" xfId="0" applyFont="1" applyAlignment="1">
      <alignment horizontal="right" vertical="center" indent="1"/>
    </xf>
    <xf numFmtId="49" fontId="3" fillId="3" borderId="7" xfId="0" applyNumberFormat="1" applyFont="1" applyFill="1" applyBorder="1" applyAlignment="1">
      <alignment horizontal="center" vertical="center"/>
    </xf>
    <xf numFmtId="164" fontId="3" fillId="4" borderId="8" xfId="0" applyNumberFormat="1" applyFont="1" applyFill="1" applyBorder="1" applyAlignment="1">
      <alignment horizontal="right" vertical="center"/>
    </xf>
    <xf numFmtId="164" fontId="3" fillId="4" borderId="8" xfId="0" applyNumberFormat="1" applyFont="1" applyFill="1" applyBorder="1" applyAlignment="1">
      <alignment horizontal="right" vertical="center" indent="1"/>
    </xf>
    <xf numFmtId="164" fontId="3" fillId="4" borderId="8" xfId="0" applyNumberFormat="1" applyFont="1" applyFill="1" applyBorder="1" applyAlignment="1">
      <alignment horizontal="right" vertical="center" wrapText="1" indent="1"/>
    </xf>
    <xf numFmtId="0" fontId="9"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7" fillId="2" borderId="12" xfId="0" applyFont="1" applyFill="1" applyBorder="1" applyAlignment="1">
      <alignment horizontal="left" vertical="center"/>
    </xf>
    <xf numFmtId="164" fontId="3" fillId="0" borderId="0" xfId="0" applyNumberFormat="1" applyFont="1" applyAlignment="1">
      <alignment horizontal="left" vertical="center" indent="1"/>
    </xf>
    <xf numFmtId="0" fontId="7" fillId="2" borderId="12" xfId="0" applyFont="1" applyFill="1" applyBorder="1" applyAlignment="1">
      <alignment horizontal="left" vertical="center" wrapText="1"/>
    </xf>
    <xf numFmtId="164" fontId="3" fillId="4" borderId="13" xfId="0" applyNumberFormat="1" applyFont="1" applyFill="1" applyBorder="1" applyAlignment="1">
      <alignment horizontal="right" vertical="center" indent="1"/>
    </xf>
    <xf numFmtId="0" fontId="7" fillId="2" borderId="14" xfId="0" applyFont="1" applyFill="1" applyBorder="1" applyAlignment="1">
      <alignment horizontal="left" vertical="center" wrapText="1"/>
    </xf>
    <xf numFmtId="164" fontId="3" fillId="3" borderId="0" xfId="0" applyNumberFormat="1" applyFont="1" applyFill="1" applyBorder="1" applyAlignment="1">
      <alignment horizontal="right" vertical="center"/>
    </xf>
    <xf numFmtId="164" fontId="3" fillId="3" borderId="0" xfId="0" applyNumberFormat="1" applyFont="1" applyFill="1" applyBorder="1" applyAlignment="1">
      <alignment horizontal="right" vertical="center" indent="1"/>
    </xf>
    <xf numFmtId="0" fontId="7" fillId="2" borderId="15" xfId="0" applyFont="1" applyFill="1" applyBorder="1" applyAlignment="1">
      <alignment horizontal="left"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wrapText="1"/>
    </xf>
    <xf numFmtId="1" fontId="3" fillId="3" borderId="0" xfId="0" applyNumberFormat="1" applyFont="1" applyFill="1" applyBorder="1" applyAlignment="1">
      <alignment horizontal="center" vertical="center"/>
    </xf>
    <xf numFmtId="0" fontId="3" fillId="3" borderId="16" xfId="0" applyFont="1" applyFill="1" applyBorder="1" applyAlignment="1">
      <alignment horizontal="right" vertical="center"/>
    </xf>
    <xf numFmtId="1" fontId="3" fillId="3" borderId="0" xfId="0" applyNumberFormat="1" applyFont="1" applyFill="1" applyBorder="1" applyAlignment="1">
      <alignment horizontal="right" vertical="center" indent="1"/>
    </xf>
    <xf numFmtId="0" fontId="0" fillId="3" borderId="17" xfId="0" applyFill="1" applyBorder="1" applyAlignment="1">
      <alignment horizontal="right" vertical="center"/>
    </xf>
    <xf numFmtId="0" fontId="0" fillId="3" borderId="17" xfId="0" applyFill="1" applyBorder="1" applyAlignment="1">
      <alignment horizontal="right" vertical="center" indent="1"/>
    </xf>
    <xf numFmtId="0" fontId="3" fillId="3" borderId="0" xfId="0" applyFont="1" applyFill="1" applyBorder="1" applyAlignment="1">
      <alignment horizontal="center" vertical="center"/>
    </xf>
    <xf numFmtId="0" fontId="3" fillId="0" borderId="0" xfId="0" applyFont="1" applyAlignment="1">
      <alignment horizontal="left" vertical="center" wrapText="1" indent="1"/>
    </xf>
    <xf numFmtId="0" fontId="3" fillId="3" borderId="18" xfId="0" applyFont="1" applyFill="1" applyBorder="1" applyAlignment="1">
      <alignment horizontal="right" vertical="center"/>
    </xf>
    <xf numFmtId="0" fontId="3" fillId="3" borderId="19" xfId="0" applyFont="1" applyFill="1" applyBorder="1" applyAlignment="1">
      <alignment horizontal="center" vertical="center"/>
    </xf>
    <xf numFmtId="164" fontId="3" fillId="3" borderId="4" xfId="0" applyNumberFormat="1" applyFont="1" applyFill="1" applyBorder="1" applyAlignment="1">
      <alignment horizontal="right" vertical="center" indent="1"/>
    </xf>
    <xf numFmtId="1" fontId="3" fillId="3" borderId="0" xfId="0" applyNumberFormat="1" applyFont="1" applyFill="1" applyBorder="1" applyAlignment="1">
      <alignment horizontal="right" vertical="center" wrapText="1" indent="1"/>
    </xf>
    <xf numFmtId="0" fontId="5" fillId="3" borderId="5"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3" fillId="0" borderId="0" xfId="0" applyFont="1" applyAlignment="1"/>
    <xf numFmtId="49" fontId="5" fillId="3" borderId="21" xfId="0" quotePrefix="1" applyNumberFormat="1" applyFont="1" applyFill="1" applyBorder="1" applyAlignment="1">
      <alignment horizontal="center" vertical="center"/>
    </xf>
    <xf numFmtId="164" fontId="3" fillId="3" borderId="22" xfId="0" applyNumberFormat="1" applyFont="1" applyFill="1" applyBorder="1" applyAlignment="1">
      <alignment horizontal="left" vertical="center" indent="1"/>
    </xf>
    <xf numFmtId="164" fontId="3" fillId="3" borderId="4" xfId="0" applyNumberFormat="1" applyFont="1" applyFill="1" applyBorder="1" applyAlignment="1">
      <alignment horizontal="left" vertical="center" indent="1"/>
    </xf>
    <xf numFmtId="0" fontId="14" fillId="2" borderId="12" xfId="0" applyFont="1" applyFill="1" applyBorder="1" applyAlignment="1">
      <alignment horizontal="left" vertical="center"/>
    </xf>
    <xf numFmtId="0" fontId="3" fillId="0" borderId="0" xfId="0" applyFont="1" applyFill="1" applyAlignment="1">
      <alignment horizontal="center" vertical="center"/>
    </xf>
    <xf numFmtId="0" fontId="3" fillId="0" borderId="0" xfId="0" applyFont="1" applyFill="1"/>
    <xf numFmtId="0" fontId="3" fillId="0" borderId="0" xfId="0" applyFont="1" applyFill="1" applyAlignment="1">
      <alignment horizontal="right" vertical="center" indent="1"/>
    </xf>
    <xf numFmtId="164" fontId="3" fillId="3" borderId="4" xfId="0" applyNumberFormat="1" applyFont="1" applyFill="1" applyBorder="1" applyAlignment="1">
      <alignment horizontal="right" vertical="center"/>
    </xf>
    <xf numFmtId="164" fontId="3" fillId="3" borderId="23" xfId="0" applyNumberFormat="1" applyFont="1" applyFill="1" applyBorder="1" applyAlignment="1">
      <alignment horizontal="right" vertical="center" indent="1"/>
    </xf>
    <xf numFmtId="9" fontId="5" fillId="3" borderId="0" xfId="0" applyNumberFormat="1" applyFont="1" applyFill="1" applyBorder="1" applyAlignment="1">
      <alignment horizontal="center" vertical="center" wrapText="1"/>
    </xf>
    <xf numFmtId="0" fontId="12" fillId="3" borderId="16" xfId="0" applyFont="1" applyFill="1" applyBorder="1" applyAlignment="1">
      <alignment horizontal="right" vertical="center" indent="1"/>
    </xf>
    <xf numFmtId="0" fontId="3" fillId="3" borderId="16" xfId="0" applyFont="1" applyFill="1" applyBorder="1" applyAlignment="1">
      <alignment horizontal="right" vertical="center" indent="1"/>
    </xf>
    <xf numFmtId="0" fontId="3" fillId="3" borderId="0" xfId="0" applyFont="1" applyFill="1" applyBorder="1" applyAlignment="1">
      <alignment horizontal="right" vertical="center" indent="1"/>
    </xf>
    <xf numFmtId="3" fontId="5" fillId="4" borderId="19" xfId="0" applyNumberFormat="1" applyFont="1" applyFill="1" applyBorder="1" applyAlignment="1">
      <alignment horizontal="right" vertical="center" wrapText="1" indent="1"/>
    </xf>
    <xf numFmtId="9" fontId="3" fillId="4" borderId="19" xfId="0" applyNumberFormat="1" applyFont="1" applyFill="1" applyBorder="1" applyAlignment="1">
      <alignment horizontal="right" vertical="center" indent="1"/>
    </xf>
    <xf numFmtId="9" fontId="3" fillId="4" borderId="22" xfId="0" applyNumberFormat="1" applyFont="1" applyFill="1" applyBorder="1" applyAlignment="1">
      <alignment horizontal="right" vertical="center" indent="1"/>
    </xf>
    <xf numFmtId="3" fontId="5" fillId="4" borderId="0" xfId="0" applyNumberFormat="1" applyFont="1" applyFill="1" applyBorder="1" applyAlignment="1">
      <alignment horizontal="right" vertical="center" wrapText="1" indent="1"/>
    </xf>
    <xf numFmtId="9" fontId="3" fillId="4" borderId="0" xfId="0" applyNumberFormat="1" applyFont="1" applyFill="1" applyBorder="1" applyAlignment="1">
      <alignment horizontal="right" vertical="center" indent="1"/>
    </xf>
    <xf numFmtId="9" fontId="3" fillId="4" borderId="4" xfId="0" applyNumberFormat="1" applyFont="1" applyFill="1" applyBorder="1" applyAlignment="1">
      <alignment horizontal="right" vertical="center" indent="1"/>
    </xf>
    <xf numFmtId="9" fontId="3" fillId="4" borderId="0" xfId="0" applyNumberFormat="1" applyFont="1" applyFill="1" applyBorder="1" applyAlignment="1">
      <alignment horizontal="left" vertical="center"/>
    </xf>
    <xf numFmtId="3" fontId="5" fillId="4" borderId="0" xfId="0" applyNumberFormat="1" applyFont="1" applyFill="1" applyBorder="1" applyAlignment="1">
      <alignment horizontal="right" vertical="center" indent="1"/>
    </xf>
    <xf numFmtId="9" fontId="3" fillId="4" borderId="0" xfId="0" applyNumberFormat="1" applyFont="1" applyFill="1" applyBorder="1" applyAlignment="1">
      <alignment horizontal="center" vertical="center"/>
    </xf>
    <xf numFmtId="9" fontId="3" fillId="4" borderId="4" xfId="0" applyNumberFormat="1" applyFont="1" applyFill="1" applyBorder="1" applyAlignment="1">
      <alignment horizontal="center" vertical="center"/>
    </xf>
    <xf numFmtId="3" fontId="5" fillId="4" borderId="24" xfId="0" applyNumberFormat="1" applyFont="1" applyFill="1" applyBorder="1" applyAlignment="1">
      <alignment horizontal="right" vertical="center" wrapText="1" indent="1"/>
    </xf>
    <xf numFmtId="9" fontId="3" fillId="4" borderId="24" xfId="0" applyNumberFormat="1" applyFont="1" applyFill="1" applyBorder="1" applyAlignment="1">
      <alignment horizontal="left" vertical="center"/>
    </xf>
    <xf numFmtId="9" fontId="3" fillId="4" borderId="24" xfId="0" applyNumberFormat="1" applyFont="1" applyFill="1" applyBorder="1" applyAlignment="1">
      <alignment horizontal="center" vertical="center"/>
    </xf>
    <xf numFmtId="9" fontId="3" fillId="4" borderId="25" xfId="0" applyNumberFormat="1" applyFont="1" applyFill="1" applyBorder="1" applyAlignment="1">
      <alignment horizontal="center" vertical="center"/>
    </xf>
    <xf numFmtId="3" fontId="5" fillId="4" borderId="26" xfId="0" applyNumberFormat="1" applyFont="1" applyFill="1" applyBorder="1" applyAlignment="1">
      <alignment horizontal="right" vertical="center" wrapText="1" indent="1"/>
    </xf>
    <xf numFmtId="9" fontId="3" fillId="4" borderId="12" xfId="0" applyNumberFormat="1" applyFont="1" applyFill="1" applyBorder="1" applyAlignment="1">
      <alignment horizontal="right" vertical="center" indent="1"/>
    </xf>
    <xf numFmtId="9" fontId="3" fillId="4" borderId="14" xfId="0" applyNumberFormat="1" applyFont="1" applyFill="1" applyBorder="1" applyAlignment="1">
      <alignment horizontal="right" vertical="center" indent="1"/>
    </xf>
    <xf numFmtId="3" fontId="5" fillId="4" borderId="2" xfId="0" applyNumberFormat="1" applyFont="1" applyFill="1" applyBorder="1" applyAlignment="1">
      <alignment horizontal="right" vertical="center" wrapText="1" indent="1"/>
    </xf>
    <xf numFmtId="0" fontId="5" fillId="4" borderId="2" xfId="0" applyFont="1" applyFill="1" applyBorder="1" applyAlignment="1">
      <alignment horizontal="right" vertical="center" wrapText="1" indent="1"/>
    </xf>
    <xf numFmtId="3" fontId="5" fillId="4" borderId="27" xfId="0" applyNumberFormat="1" applyFont="1" applyFill="1" applyBorder="1" applyAlignment="1">
      <alignment horizontal="right" vertical="center" wrapText="1" indent="1"/>
    </xf>
    <xf numFmtId="9" fontId="3" fillId="4" borderId="24" xfId="0" applyNumberFormat="1" applyFont="1" applyFill="1" applyBorder="1" applyAlignment="1">
      <alignment horizontal="right" vertical="center" indent="1"/>
    </xf>
    <xf numFmtId="9" fontId="3" fillId="4" borderId="25" xfId="0" applyNumberFormat="1" applyFont="1" applyFill="1" applyBorder="1" applyAlignment="1">
      <alignment horizontal="right" vertical="center" indent="1"/>
    </xf>
    <xf numFmtId="0" fontId="5" fillId="4" borderId="26" xfId="0" applyFont="1" applyFill="1" applyBorder="1" applyAlignment="1">
      <alignment horizontal="right" vertical="center" indent="1"/>
    </xf>
    <xf numFmtId="9" fontId="3" fillId="4" borderId="12" xfId="0" applyNumberFormat="1" applyFont="1" applyFill="1" applyBorder="1" applyAlignment="1">
      <alignment horizontal="left" vertical="center"/>
    </xf>
    <xf numFmtId="0" fontId="5" fillId="4" borderId="2" xfId="0" applyFont="1" applyFill="1" applyBorder="1" applyAlignment="1">
      <alignment horizontal="right" vertical="center" indent="1"/>
    </xf>
    <xf numFmtId="0" fontId="5" fillId="4" borderId="27" xfId="0" applyFont="1" applyFill="1" applyBorder="1" applyAlignment="1">
      <alignment horizontal="right" vertical="center" indent="1"/>
    </xf>
    <xf numFmtId="0" fontId="0" fillId="0" borderId="0" xfId="0" applyAlignment="1">
      <alignment horizontal="left"/>
    </xf>
    <xf numFmtId="0" fontId="1" fillId="0" borderId="0" xfId="0" applyFont="1"/>
    <xf numFmtId="0" fontId="16" fillId="2" borderId="28" xfId="0" applyFont="1" applyFill="1" applyBorder="1" applyAlignment="1">
      <alignment horizontal="center" vertical="center"/>
    </xf>
    <xf numFmtId="0" fontId="16" fillId="2" borderId="29" xfId="0" applyFont="1" applyFill="1" applyBorder="1" applyAlignment="1">
      <alignment horizontal="center" vertical="center"/>
    </xf>
    <xf numFmtId="0" fontId="1" fillId="0" borderId="0" xfId="0" applyFont="1" applyAlignment="1">
      <alignment horizontal="center"/>
    </xf>
    <xf numFmtId="0" fontId="1" fillId="0" borderId="0" xfId="0" applyFont="1" applyAlignment="1">
      <alignment horizontal="left" vertical="center" wrapText="1" indent="1"/>
    </xf>
    <xf numFmtId="0" fontId="1" fillId="0" borderId="0" xfId="0" applyFont="1" applyAlignment="1">
      <alignment horizontal="right" vertical="center" indent="1"/>
    </xf>
    <xf numFmtId="0" fontId="7" fillId="2" borderId="16" xfId="0" applyFont="1" applyFill="1" applyBorder="1" applyAlignment="1">
      <alignment horizontal="left" vertical="center"/>
    </xf>
    <xf numFmtId="0" fontId="7" fillId="2" borderId="0" xfId="0" applyFont="1" applyFill="1" applyBorder="1" applyAlignment="1">
      <alignment horizontal="left" vertical="center" wrapText="1"/>
    </xf>
    <xf numFmtId="0" fontId="7" fillId="2" borderId="4" xfId="0" applyFont="1" applyFill="1" applyBorder="1" applyAlignment="1">
      <alignment horizontal="left" vertical="center" wrapText="1"/>
    </xf>
    <xf numFmtId="0" fontId="16" fillId="2" borderId="30" xfId="0" applyFont="1" applyFill="1" applyBorder="1" applyAlignment="1">
      <alignment horizontal="center" vertical="center"/>
    </xf>
    <xf numFmtId="0" fontId="3"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Fill="1" applyAlignment="1">
      <alignment horizontal="left"/>
    </xf>
    <xf numFmtId="3" fontId="3" fillId="4" borderId="8" xfId="0" applyNumberFormat="1" applyFont="1" applyFill="1" applyBorder="1" applyAlignment="1">
      <alignment horizontal="center" vertical="center"/>
    </xf>
    <xf numFmtId="3" fontId="3" fillId="4" borderId="8" xfId="0" applyNumberFormat="1" applyFont="1" applyFill="1" applyBorder="1" applyAlignment="1">
      <alignment horizontal="center" vertical="center" wrapText="1"/>
    </xf>
    <xf numFmtId="0" fontId="3" fillId="0" borderId="0" xfId="0" applyFont="1" applyFill="1" applyAlignment="1">
      <alignment horizontal="left" vertical="center"/>
    </xf>
    <xf numFmtId="0" fontId="0" fillId="5" borderId="19" xfId="0" applyFill="1" applyBorder="1"/>
    <xf numFmtId="0" fontId="0" fillId="5" borderId="19" xfId="0" applyFill="1" applyBorder="1" applyAlignment="1">
      <alignment horizontal="left"/>
    </xf>
    <xf numFmtId="0" fontId="15" fillId="5" borderId="0" xfId="0" applyFont="1" applyFill="1" applyBorder="1"/>
    <xf numFmtId="0" fontId="15" fillId="5" borderId="0" xfId="0" applyFont="1" applyFill="1" applyBorder="1" applyAlignment="1">
      <alignment horizontal="left"/>
    </xf>
    <xf numFmtId="0" fontId="0" fillId="5" borderId="0" xfId="0" applyFill="1" applyBorder="1"/>
    <xf numFmtId="0" fontId="0" fillId="5" borderId="0" xfId="0" applyFill="1" applyBorder="1" applyAlignment="1">
      <alignment horizontal="left"/>
    </xf>
    <xf numFmtId="0" fontId="6" fillId="5" borderId="0" xfId="0" applyFont="1" applyFill="1" applyBorder="1" applyAlignment="1">
      <alignment horizontal="left"/>
    </xf>
    <xf numFmtId="0" fontId="1" fillId="5" borderId="0" xfId="0" applyFont="1" applyFill="1" applyBorder="1"/>
    <xf numFmtId="0" fontId="11" fillId="5" borderId="0" xfId="0" applyFont="1" applyFill="1" applyBorder="1"/>
    <xf numFmtId="0" fontId="12" fillId="5" borderId="0" xfId="0" applyFont="1" applyFill="1" applyBorder="1"/>
    <xf numFmtId="0" fontId="12" fillId="5" borderId="0" xfId="0" applyFont="1" applyFill="1" applyBorder="1" applyAlignment="1">
      <alignment horizontal="left"/>
    </xf>
    <xf numFmtId="0" fontId="0" fillId="5" borderId="17" xfId="0" applyFill="1" applyBorder="1"/>
    <xf numFmtId="0" fontId="0" fillId="5" borderId="17" xfId="0" applyFill="1" applyBorder="1" applyAlignment="1">
      <alignment horizontal="left"/>
    </xf>
    <xf numFmtId="0" fontId="3" fillId="5" borderId="16" xfId="0" applyFont="1" applyFill="1" applyBorder="1" applyAlignment="1">
      <alignment horizontal="right" vertical="center"/>
    </xf>
    <xf numFmtId="3" fontId="1" fillId="5" borderId="0" xfId="0" applyNumberFormat="1" applyFont="1" applyFill="1" applyBorder="1" applyAlignment="1">
      <alignment horizontal="left" vertical="center"/>
    </xf>
    <xf numFmtId="1" fontId="3" fillId="5" borderId="0" xfId="0" applyNumberFormat="1" applyFont="1" applyFill="1" applyBorder="1" applyAlignment="1">
      <alignment horizontal="center" vertical="center"/>
    </xf>
    <xf numFmtId="1" fontId="3" fillId="5" borderId="0" xfId="0" applyNumberFormat="1" applyFont="1" applyFill="1" applyBorder="1" applyAlignment="1">
      <alignment horizontal="center" vertical="center" wrapText="1"/>
    </xf>
    <xf numFmtId="0" fontId="3" fillId="5" borderId="4" xfId="0" applyFont="1" applyFill="1" applyBorder="1" applyAlignment="1">
      <alignment horizontal="center" vertical="center"/>
    </xf>
    <xf numFmtId="0" fontId="0" fillId="5" borderId="0" xfId="0" applyFill="1" applyBorder="1" applyAlignment="1">
      <alignment horizontal="justify" vertical="center"/>
    </xf>
    <xf numFmtId="0" fontId="1" fillId="5" borderId="0" xfId="0" applyFont="1" applyFill="1" applyBorder="1" applyAlignment="1">
      <alignment horizontal="justify" vertical="center" wrapText="1"/>
    </xf>
    <xf numFmtId="0" fontId="0" fillId="5" borderId="0" xfId="0" applyFill="1" applyBorder="1" applyAlignment="1">
      <alignment horizontal="justify" vertical="center" wrapText="1"/>
    </xf>
    <xf numFmtId="0" fontId="1" fillId="5" borderId="0" xfId="0" applyFont="1" applyFill="1" applyBorder="1" applyAlignment="1">
      <alignment horizontal="justify" vertical="top" wrapText="1"/>
    </xf>
    <xf numFmtId="0" fontId="0" fillId="5" borderId="0" xfId="0" applyFill="1" applyAlignment="1">
      <alignment vertical="center" wrapText="1"/>
    </xf>
    <xf numFmtId="0" fontId="1" fillId="5" borderId="0" xfId="0" applyFont="1" applyFill="1" applyBorder="1" applyAlignment="1">
      <alignment horizontal="justify" vertical="center"/>
    </xf>
    <xf numFmtId="0" fontId="3" fillId="5" borderId="0" xfId="0" applyFont="1" applyFill="1" applyBorder="1" applyAlignment="1">
      <alignment horizontal="justify" vertical="center" wrapText="1"/>
    </xf>
    <xf numFmtId="164" fontId="1" fillId="5" borderId="0" xfId="0" applyNumberFormat="1" applyFont="1" applyFill="1" applyBorder="1" applyAlignment="1">
      <alignment horizontal="justify" vertical="center"/>
    </xf>
    <xf numFmtId="0" fontId="3" fillId="5" borderId="31" xfId="0" applyFont="1" applyFill="1" applyBorder="1" applyAlignment="1">
      <alignment horizontal="right" vertical="center"/>
    </xf>
    <xf numFmtId="0" fontId="0" fillId="5" borderId="17" xfId="0" applyFill="1" applyBorder="1" applyAlignment="1">
      <alignment horizontal="justify" vertical="center"/>
    </xf>
    <xf numFmtId="0" fontId="3" fillId="5" borderId="23" xfId="0" applyFont="1" applyFill="1" applyBorder="1" applyAlignment="1">
      <alignment horizontal="center" vertical="center"/>
    </xf>
    <xf numFmtId="0" fontId="3" fillId="5" borderId="0" xfId="0" applyFont="1" applyFill="1" applyBorder="1" applyAlignment="1">
      <alignment vertical="center"/>
    </xf>
    <xf numFmtId="164" fontId="1" fillId="5" borderId="0" xfId="0" applyNumberFormat="1" applyFont="1" applyFill="1" applyBorder="1" applyAlignment="1">
      <alignment horizontal="justify" vertical="center" wrapText="1"/>
    </xf>
    <xf numFmtId="0" fontId="3" fillId="5" borderId="4" xfId="0" applyFont="1" applyFill="1" applyBorder="1" applyAlignment="1">
      <alignment horizontal="center"/>
    </xf>
    <xf numFmtId="0" fontId="3" fillId="5" borderId="0" xfId="0" applyFont="1" applyFill="1" applyBorder="1"/>
    <xf numFmtId="0" fontId="3" fillId="5" borderId="0" xfId="0" applyFont="1" applyFill="1" applyBorder="1" applyAlignment="1">
      <alignment horizontal="left" vertical="center" wrapText="1" indent="1"/>
    </xf>
    <xf numFmtId="164" fontId="3" fillId="5" borderId="0" xfId="0" applyNumberFormat="1" applyFont="1" applyFill="1" applyBorder="1" applyAlignment="1">
      <alignment horizontal="left" vertical="center" indent="1"/>
    </xf>
    <xf numFmtId="0" fontId="0" fillId="5" borderId="0" xfId="0" applyFill="1" applyBorder="1" applyAlignment="1">
      <alignment horizontal="left" vertical="center"/>
    </xf>
    <xf numFmtId="0" fontId="3" fillId="5" borderId="23" xfId="0" applyFont="1" applyFill="1" applyBorder="1" applyAlignment="1">
      <alignment horizontal="center"/>
    </xf>
    <xf numFmtId="164" fontId="3" fillId="5" borderId="0" xfId="0" applyNumberFormat="1" applyFont="1" applyFill="1" applyBorder="1" applyAlignment="1">
      <alignment horizontal="justify" vertical="center"/>
    </xf>
    <xf numFmtId="0" fontId="1" fillId="5" borderId="0" xfId="0" applyFont="1" applyFill="1" applyBorder="1" applyAlignment="1">
      <alignment horizontal="left" vertical="center"/>
    </xf>
    <xf numFmtId="0" fontId="1" fillId="5" borderId="0" xfId="0" applyFont="1" applyFill="1" applyBorder="1" applyAlignment="1">
      <alignment horizontal="left" vertical="center" wrapText="1" indent="1"/>
    </xf>
    <xf numFmtId="164" fontId="1" fillId="5" borderId="0" xfId="0" applyNumberFormat="1" applyFont="1" applyFill="1" applyBorder="1" applyAlignment="1">
      <alignment horizontal="left" vertical="center" wrapText="1"/>
    </xf>
    <xf numFmtId="0" fontId="3" fillId="5" borderId="28" xfId="0" applyFont="1" applyFill="1" applyBorder="1" applyAlignment="1">
      <alignment horizontal="right" vertical="center"/>
    </xf>
    <xf numFmtId="0" fontId="3" fillId="5" borderId="24" xfId="0" applyFont="1" applyFill="1" applyBorder="1" applyAlignment="1">
      <alignment horizontal="left" vertical="center" wrapText="1" indent="1"/>
    </xf>
    <xf numFmtId="164" fontId="3" fillId="5" borderId="24" xfId="0" applyNumberFormat="1" applyFont="1" applyFill="1" applyBorder="1" applyAlignment="1">
      <alignment horizontal="left" vertical="center" wrapText="1" indent="1"/>
    </xf>
    <xf numFmtId="3" fontId="3" fillId="5" borderId="24" xfId="0" applyNumberFormat="1" applyFont="1" applyFill="1" applyBorder="1" applyAlignment="1">
      <alignment horizontal="left" vertical="center" indent="1"/>
    </xf>
    <xf numFmtId="3" fontId="1" fillId="5" borderId="24" xfId="0" applyNumberFormat="1" applyFont="1" applyFill="1" applyBorder="1" applyAlignment="1">
      <alignment horizontal="left" vertical="center" indent="1"/>
    </xf>
    <xf numFmtId="0" fontId="3" fillId="5" borderId="25"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0" xfId="0" applyFont="1" applyFill="1" applyBorder="1" applyAlignment="1">
      <alignment horizontal="center" vertical="center"/>
    </xf>
    <xf numFmtId="0" fontId="11" fillId="5" borderId="0" xfId="0" applyFont="1" applyFill="1" applyBorder="1" applyAlignment="1">
      <alignment horizontal="right" vertical="center" wrapText="1" indent="1"/>
    </xf>
    <xf numFmtId="0" fontId="0" fillId="5" borderId="0" xfId="0" applyFill="1" applyBorder="1" applyAlignment="1">
      <alignment horizontal="center" vertical="center" wrapText="1"/>
    </xf>
    <xf numFmtId="0" fontId="3" fillId="5" borderId="0" xfId="0" applyFont="1" applyFill="1" applyBorder="1" applyAlignment="1">
      <alignment horizontal="left" vertical="center"/>
    </xf>
    <xf numFmtId="3" fontId="3" fillId="5" borderId="0" xfId="0" applyNumberFormat="1" applyFont="1" applyFill="1" applyBorder="1" applyAlignment="1">
      <alignment horizontal="right" vertical="center" wrapText="1" indent="1"/>
    </xf>
    <xf numFmtId="3" fontId="3" fillId="5" borderId="0" xfId="0" applyNumberFormat="1" applyFont="1" applyFill="1" applyBorder="1" applyAlignment="1">
      <alignment horizontal="center" vertical="center"/>
    </xf>
    <xf numFmtId="3" fontId="3" fillId="5" borderId="0" xfId="0" applyNumberFormat="1" applyFont="1" applyFill="1" applyBorder="1" applyAlignment="1">
      <alignment horizontal="center" vertical="center" wrapText="1"/>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3" fontId="3" fillId="5" borderId="5" xfId="0" applyNumberFormat="1" applyFont="1" applyFill="1" applyBorder="1" applyAlignment="1">
      <alignment horizontal="center" vertical="center"/>
    </xf>
    <xf numFmtId="0" fontId="3" fillId="5" borderId="5" xfId="0" applyFont="1" applyFill="1" applyBorder="1" applyAlignment="1">
      <alignment horizontal="center" vertical="center"/>
    </xf>
    <xf numFmtId="0" fontId="1" fillId="5" borderId="31" xfId="0" applyFont="1" applyFill="1" applyBorder="1" applyAlignment="1">
      <alignment horizontal="right" vertical="center" wrapText="1"/>
    </xf>
    <xf numFmtId="0" fontId="1" fillId="5" borderId="17" xfId="0" applyFont="1" applyFill="1" applyBorder="1" applyAlignment="1">
      <alignment horizontal="center" vertical="center" wrapText="1"/>
    </xf>
    <xf numFmtId="0" fontId="0" fillId="5" borderId="17" xfId="0" applyFill="1" applyBorder="1" applyAlignment="1">
      <alignment vertical="center"/>
    </xf>
    <xf numFmtId="0" fontId="3" fillId="5" borderId="20"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17" xfId="0" applyFont="1" applyFill="1" applyBorder="1" applyAlignment="1">
      <alignment horizontal="center" vertical="center"/>
    </xf>
    <xf numFmtId="3" fontId="11" fillId="5" borderId="0" xfId="0" applyNumberFormat="1" applyFont="1" applyFill="1" applyBorder="1" applyAlignment="1">
      <alignment horizontal="right" vertical="center" wrapText="1" indent="1"/>
    </xf>
    <xf numFmtId="0" fontId="1" fillId="5" borderId="16" xfId="0" applyFont="1" applyFill="1" applyBorder="1" applyAlignment="1">
      <alignment horizontal="right" vertical="center" wrapText="1"/>
    </xf>
    <xf numFmtId="3" fontId="1" fillId="5" borderId="0" xfId="0" applyNumberFormat="1" applyFont="1" applyFill="1" applyBorder="1" applyAlignment="1">
      <alignment horizontal="right" vertical="center" indent="1"/>
    </xf>
    <xf numFmtId="0" fontId="1" fillId="5" borderId="0" xfId="0" applyFont="1" applyFill="1" applyBorder="1" applyAlignment="1">
      <alignment horizontal="center" vertical="center" wrapText="1"/>
    </xf>
    <xf numFmtId="164" fontId="1" fillId="5" borderId="0" xfId="0" applyNumberFormat="1" applyFont="1" applyFill="1" applyBorder="1" applyAlignment="1">
      <alignment horizontal="right" vertical="center" wrapText="1" indent="1"/>
    </xf>
    <xf numFmtId="0" fontId="0" fillId="5" borderId="0" xfId="0" applyFill="1" applyBorder="1" applyAlignment="1">
      <alignment vertical="center"/>
    </xf>
    <xf numFmtId="1" fontId="3" fillId="5" borderId="0" xfId="0" applyNumberFormat="1" applyFont="1" applyFill="1" applyBorder="1" applyAlignment="1">
      <alignment horizontal="left" vertical="center"/>
    </xf>
    <xf numFmtId="0" fontId="3" fillId="5" borderId="0" xfId="0" applyFont="1" applyFill="1" applyBorder="1" applyAlignment="1">
      <alignment horizontal="right" vertical="center" wrapText="1" indent="1"/>
    </xf>
    <xf numFmtId="0" fontId="3" fillId="5" borderId="3" xfId="0" applyFont="1" applyFill="1" applyBorder="1" applyAlignment="1">
      <alignment horizontal="center" vertical="center" wrapText="1"/>
    </xf>
    <xf numFmtId="0" fontId="0" fillId="5" borderId="5" xfId="0" applyFill="1" applyBorder="1" applyAlignment="1">
      <alignment horizontal="center" vertical="center"/>
    </xf>
    <xf numFmtId="0" fontId="3" fillId="5" borderId="0" xfId="0" applyFont="1" applyFill="1" applyBorder="1" applyAlignment="1">
      <alignment horizontal="center" vertical="center" wrapText="1"/>
    </xf>
    <xf numFmtId="0" fontId="3" fillId="5" borderId="24" xfId="0" applyFont="1" applyFill="1" applyBorder="1" applyAlignment="1">
      <alignment horizontal="center" vertical="center"/>
    </xf>
    <xf numFmtId="0" fontId="3" fillId="5" borderId="24" xfId="0" applyFont="1" applyFill="1" applyBorder="1" applyAlignment="1">
      <alignment horizontal="right" vertical="center" indent="1"/>
    </xf>
    <xf numFmtId="0" fontId="0" fillId="5" borderId="32" xfId="0" applyFill="1" applyBorder="1" applyAlignment="1">
      <alignment horizontal="center" vertical="center"/>
    </xf>
    <xf numFmtId="0" fontId="3" fillId="5" borderId="27" xfId="0" applyFont="1" applyFill="1" applyBorder="1" applyAlignment="1">
      <alignment horizontal="center" vertical="center"/>
    </xf>
    <xf numFmtId="0" fontId="3" fillId="2" borderId="33" xfId="0" applyFont="1" applyFill="1" applyBorder="1" applyAlignment="1">
      <alignment horizontal="center"/>
    </xf>
    <xf numFmtId="0" fontId="3" fillId="2" borderId="34" xfId="0" applyFont="1" applyFill="1" applyBorder="1" applyAlignment="1">
      <alignment horizontal="center"/>
    </xf>
    <xf numFmtId="0" fontId="3" fillId="2" borderId="34" xfId="0" applyFont="1" applyFill="1" applyBorder="1"/>
    <xf numFmtId="0" fontId="19" fillId="2" borderId="34" xfId="0" applyFont="1" applyFill="1" applyBorder="1" applyAlignment="1">
      <alignment horizontal="left"/>
    </xf>
    <xf numFmtId="0" fontId="19" fillId="2" borderId="34" xfId="0" applyFont="1" applyFill="1" applyBorder="1" applyAlignment="1">
      <alignment horizontal="left" vertical="center" indent="1"/>
    </xf>
    <xf numFmtId="0" fontId="1" fillId="5" borderId="0" xfId="0" applyFont="1" applyFill="1" applyBorder="1" applyAlignment="1">
      <alignment horizontal="right" vertical="center" wrapText="1" indent="1"/>
    </xf>
    <xf numFmtId="0" fontId="0" fillId="5" borderId="19" xfId="0" applyFill="1" applyBorder="1" applyAlignment="1">
      <alignment horizontal="center" vertical="center" wrapText="1"/>
    </xf>
    <xf numFmtId="0" fontId="0" fillId="5" borderId="22" xfId="0" applyFill="1" applyBorder="1" applyAlignment="1">
      <alignment horizontal="center" vertical="center" wrapText="1"/>
    </xf>
    <xf numFmtId="3" fontId="3" fillId="5" borderId="4" xfId="0" applyNumberFormat="1" applyFont="1" applyFill="1" applyBorder="1" applyAlignment="1">
      <alignment horizontal="center" vertical="center"/>
    </xf>
    <xf numFmtId="0" fontId="3" fillId="5" borderId="32" xfId="0" applyFont="1" applyFill="1" applyBorder="1" applyAlignment="1">
      <alignment horizontal="center" vertical="center"/>
    </xf>
    <xf numFmtId="0" fontId="3" fillId="2" borderId="35" xfId="0" applyFont="1" applyFill="1" applyBorder="1"/>
    <xf numFmtId="0" fontId="3" fillId="2" borderId="36" xfId="0" applyFont="1" applyFill="1" applyBorder="1" applyAlignment="1">
      <alignment horizontal="center"/>
    </xf>
    <xf numFmtId="0" fontId="3" fillId="5" borderId="0" xfId="0" applyFont="1" applyFill="1" applyAlignment="1">
      <alignment vertical="center"/>
    </xf>
    <xf numFmtId="0" fontId="1" fillId="5" borderId="28" xfId="0" applyFont="1" applyFill="1" applyBorder="1" applyAlignment="1">
      <alignment horizontal="right" vertical="center" wrapText="1"/>
    </xf>
    <xf numFmtId="164" fontId="3" fillId="5" borderId="0" xfId="0" applyNumberFormat="1" applyFont="1" applyFill="1" applyBorder="1" applyAlignment="1">
      <alignment horizontal="right" vertical="center" indent="1"/>
    </xf>
    <xf numFmtId="164" fontId="1" fillId="5" borderId="37" xfId="0" applyNumberFormat="1" applyFont="1" applyFill="1" applyBorder="1" applyAlignment="1">
      <alignment horizontal="right" vertical="center" indent="1"/>
    </xf>
    <xf numFmtId="164" fontId="1" fillId="5" borderId="0" xfId="0" applyNumberFormat="1" applyFont="1" applyFill="1" applyBorder="1" applyAlignment="1">
      <alignment horizontal="left" vertical="center" indent="1"/>
    </xf>
    <xf numFmtId="164" fontId="1" fillId="5" borderId="4" xfId="0" applyNumberFormat="1" applyFont="1" applyFill="1" applyBorder="1" applyAlignment="1">
      <alignment horizontal="right" vertical="center" indent="1"/>
    </xf>
    <xf numFmtId="0" fontId="1" fillId="5" borderId="24" xfId="0" applyFont="1" applyFill="1" applyBorder="1" applyAlignment="1">
      <alignment horizontal="center" vertical="center" wrapText="1"/>
    </xf>
    <xf numFmtId="0" fontId="0" fillId="5" borderId="24" xfId="0" applyFill="1" applyBorder="1" applyAlignment="1">
      <alignment vertical="center"/>
    </xf>
    <xf numFmtId="164" fontId="1" fillId="5" borderId="24" xfId="0" applyNumberFormat="1" applyFont="1" applyFill="1" applyBorder="1" applyAlignment="1">
      <alignment horizontal="right" vertical="center" indent="1"/>
    </xf>
    <xf numFmtId="164" fontId="1" fillId="5" borderId="24" xfId="0" applyNumberFormat="1" applyFont="1" applyFill="1" applyBorder="1" applyAlignment="1">
      <alignment horizontal="left" vertical="center" indent="1"/>
    </xf>
    <xf numFmtId="164" fontId="1" fillId="5" borderId="25" xfId="0" applyNumberFormat="1" applyFont="1" applyFill="1" applyBorder="1" applyAlignment="1">
      <alignment horizontal="right" vertical="center" indent="1"/>
    </xf>
    <xf numFmtId="164" fontId="3" fillId="5" borderId="22" xfId="0" applyNumberFormat="1" applyFont="1" applyFill="1" applyBorder="1" applyAlignment="1">
      <alignment horizontal="right" vertical="center" indent="1"/>
    </xf>
    <xf numFmtId="164" fontId="3" fillId="5" borderId="4" xfId="0" applyNumberFormat="1" applyFont="1" applyFill="1" applyBorder="1" applyAlignment="1">
      <alignment horizontal="right" vertical="center" indent="1"/>
    </xf>
    <xf numFmtId="164" fontId="3" fillId="5" borderId="0" xfId="0" applyNumberFormat="1" applyFont="1" applyFill="1" applyBorder="1" applyAlignment="1">
      <alignment horizontal="right" vertical="center" wrapText="1" indent="1"/>
    </xf>
    <xf numFmtId="164" fontId="1" fillId="5" borderId="0" xfId="0" applyNumberFormat="1" applyFont="1" applyFill="1" applyBorder="1" applyAlignment="1">
      <alignment horizontal="right" vertical="center" indent="1"/>
    </xf>
    <xf numFmtId="164" fontId="5" fillId="5" borderId="0" xfId="0" applyNumberFormat="1" applyFont="1" applyFill="1" applyBorder="1" applyAlignment="1">
      <alignment horizontal="left" vertical="center" wrapText="1" indent="1"/>
    </xf>
    <xf numFmtId="0" fontId="1" fillId="5" borderId="0" xfId="0" applyFont="1" applyFill="1" applyBorder="1" applyAlignment="1">
      <alignment horizontal="left" vertical="center" indent="1"/>
    </xf>
    <xf numFmtId="164" fontId="3" fillId="5" borderId="24" xfId="0" applyNumberFormat="1" applyFont="1" applyFill="1" applyBorder="1" applyAlignment="1">
      <alignment horizontal="right" vertical="center" indent="1"/>
    </xf>
    <xf numFmtId="164" fontId="3" fillId="5" borderId="24" xfId="0" applyNumberFormat="1" applyFont="1" applyFill="1" applyBorder="1" applyAlignment="1">
      <alignment horizontal="left" vertical="center" indent="1"/>
    </xf>
    <xf numFmtId="164" fontId="3" fillId="5" borderId="25" xfId="0" applyNumberFormat="1" applyFont="1" applyFill="1" applyBorder="1" applyAlignment="1">
      <alignment horizontal="right" vertical="center" indent="1"/>
    </xf>
    <xf numFmtId="0" fontId="11" fillId="5" borderId="0" xfId="0" applyFont="1" applyFill="1" applyBorder="1" applyAlignment="1">
      <alignment horizontal="left" vertical="center" indent="1"/>
    </xf>
    <xf numFmtId="0" fontId="3" fillId="5" borderId="28" xfId="0" applyFont="1" applyFill="1" applyBorder="1" applyAlignment="1">
      <alignment horizontal="center" vertical="center"/>
    </xf>
    <xf numFmtId="0" fontId="3" fillId="5" borderId="24" xfId="0" applyFont="1" applyFill="1" applyBorder="1" applyAlignment="1">
      <alignment horizontal="right" vertical="center" wrapText="1" indent="1"/>
    </xf>
    <xf numFmtId="3" fontId="3" fillId="5" borderId="24" xfId="0" applyNumberFormat="1" applyFont="1" applyFill="1" applyBorder="1" applyAlignment="1">
      <alignment horizontal="center" vertical="center"/>
    </xf>
    <xf numFmtId="164" fontId="3" fillId="5" borderId="4" xfId="0" applyNumberFormat="1" applyFont="1" applyFill="1" applyBorder="1" applyAlignment="1">
      <alignment horizontal="right" vertical="center"/>
    </xf>
    <xf numFmtId="0" fontId="19" fillId="2" borderId="36" xfId="0" applyFont="1" applyFill="1" applyBorder="1" applyAlignment="1">
      <alignment horizontal="left" vertical="center" indent="1"/>
    </xf>
    <xf numFmtId="0" fontId="12" fillId="5" borderId="18" xfId="0" applyFont="1" applyFill="1" applyBorder="1" applyAlignment="1">
      <alignment horizontal="center" vertical="center"/>
    </xf>
    <xf numFmtId="0" fontId="11" fillId="5" borderId="19" xfId="0" applyFont="1" applyFill="1" applyBorder="1" applyAlignment="1">
      <alignment horizontal="left" vertical="center"/>
    </xf>
    <xf numFmtId="0" fontId="0" fillId="5" borderId="13" xfId="0" applyFill="1" applyBorder="1" applyAlignment="1">
      <alignment horizontal="center" vertical="center" wrapText="1"/>
    </xf>
    <xf numFmtId="49" fontId="3" fillId="5" borderId="38" xfId="0" applyNumberFormat="1" applyFont="1" applyFill="1" applyBorder="1" applyAlignment="1">
      <alignment horizontal="center" vertical="center"/>
    </xf>
    <xf numFmtId="3" fontId="5" fillId="5" borderId="0" xfId="0" applyNumberFormat="1" applyFont="1" applyFill="1" applyBorder="1" applyAlignment="1">
      <alignment horizontal="right" vertical="center" wrapText="1"/>
    </xf>
    <xf numFmtId="0" fontId="3" fillId="5" borderId="11" xfId="0" applyFont="1" applyFill="1" applyBorder="1" applyAlignment="1">
      <alignment horizontal="center" vertical="center"/>
    </xf>
    <xf numFmtId="0" fontId="5" fillId="5" borderId="0" xfId="0" applyFont="1" applyFill="1" applyBorder="1" applyAlignment="1">
      <alignment horizontal="right" vertical="center" wrapText="1"/>
    </xf>
    <xf numFmtId="0" fontId="11" fillId="5" borderId="0" xfId="0" applyFont="1" applyFill="1" applyBorder="1" applyAlignment="1">
      <alignment horizontal="left" vertical="center"/>
    </xf>
    <xf numFmtId="0" fontId="11" fillId="5" borderId="0" xfId="0" applyFont="1" applyFill="1" applyBorder="1" applyAlignment="1">
      <alignment horizontal="left" vertical="center" wrapText="1"/>
    </xf>
    <xf numFmtId="0" fontId="3" fillId="5" borderId="24" xfId="0" applyFont="1" applyFill="1" applyBorder="1" applyAlignment="1">
      <alignment horizontal="left" vertical="center"/>
    </xf>
    <xf numFmtId="0" fontId="5" fillId="5" borderId="24" xfId="0" applyFont="1" applyFill="1" applyBorder="1" applyAlignment="1">
      <alignment horizontal="right" vertical="center" wrapText="1"/>
    </xf>
    <xf numFmtId="0" fontId="3" fillId="5" borderId="39" xfId="0" applyFont="1" applyFill="1" applyBorder="1" applyAlignment="1">
      <alignment horizontal="center" vertical="center"/>
    </xf>
    <xf numFmtId="0" fontId="0" fillId="5" borderId="19" xfId="0" applyFill="1" applyBorder="1" applyAlignment="1">
      <alignment horizontal="right" vertical="center" wrapText="1" indent="1"/>
    </xf>
    <xf numFmtId="0" fontId="0" fillId="5" borderId="19" xfId="0" applyFill="1" applyBorder="1" applyAlignment="1">
      <alignment horizontal="left" vertical="center" wrapText="1" indent="1"/>
    </xf>
    <xf numFmtId="3" fontId="3" fillId="5" borderId="0" xfId="0" applyNumberFormat="1" applyFont="1" applyFill="1" applyBorder="1" applyAlignment="1">
      <alignment horizontal="left" vertical="center" wrapText="1" indent="1"/>
    </xf>
    <xf numFmtId="3" fontId="3" fillId="5" borderId="4" xfId="0" applyNumberFormat="1" applyFont="1" applyFill="1" applyBorder="1" applyAlignment="1">
      <alignment horizontal="center" vertical="center" wrapText="1"/>
    </xf>
    <xf numFmtId="164" fontId="3" fillId="5" borderId="0" xfId="0" applyNumberFormat="1" applyFont="1" applyFill="1" applyBorder="1" applyAlignment="1">
      <alignment horizontal="center" vertical="center"/>
    </xf>
    <xf numFmtId="3" fontId="3" fillId="5" borderId="0" xfId="0" applyNumberFormat="1" applyFont="1" applyFill="1" applyBorder="1" applyAlignment="1">
      <alignment horizontal="left" vertical="center"/>
    </xf>
    <xf numFmtId="3" fontId="1" fillId="5" borderId="0" xfId="0" applyNumberFormat="1" applyFont="1" applyFill="1" applyBorder="1" applyAlignment="1">
      <alignment horizontal="left" vertical="center" wrapText="1" indent="1"/>
    </xf>
    <xf numFmtId="164" fontId="1" fillId="5" borderId="40" xfId="0" applyNumberFormat="1" applyFont="1" applyFill="1" applyBorder="1" applyAlignment="1">
      <alignment horizontal="right" vertical="center" indent="1"/>
    </xf>
    <xf numFmtId="0" fontId="1" fillId="5" borderId="24" xfId="0" applyFont="1" applyFill="1" applyBorder="1" applyAlignment="1">
      <alignment horizontal="left" vertical="center" wrapText="1" indent="1"/>
    </xf>
    <xf numFmtId="0" fontId="10" fillId="5" borderId="0" xfId="0" applyFont="1" applyFill="1" applyBorder="1" applyAlignment="1">
      <alignment horizontal="right" vertical="center"/>
    </xf>
    <xf numFmtId="0" fontId="1" fillId="5" borderId="16" xfId="0" applyFont="1" applyFill="1" applyBorder="1" applyAlignment="1">
      <alignment horizontal="center"/>
    </xf>
    <xf numFmtId="0" fontId="1" fillId="5" borderId="0" xfId="0" applyFont="1" applyFill="1" applyBorder="1" applyAlignment="1">
      <alignment horizontal="center"/>
    </xf>
    <xf numFmtId="0" fontId="3" fillId="5" borderId="0" xfId="0" applyFont="1" applyFill="1" applyBorder="1" applyAlignment="1">
      <alignment horizontal="left"/>
    </xf>
    <xf numFmtId="0" fontId="1" fillId="5" borderId="4" xfId="0" applyFont="1" applyFill="1" applyBorder="1"/>
    <xf numFmtId="0" fontId="3" fillId="5" borderId="41" xfId="0" applyFont="1" applyFill="1" applyBorder="1" applyAlignment="1">
      <alignment horizontal="center"/>
    </xf>
    <xf numFmtId="0" fontId="3" fillId="5" borderId="42" xfId="0" applyFont="1" applyFill="1" applyBorder="1" applyAlignment="1">
      <alignment horizontal="center"/>
    </xf>
    <xf numFmtId="0" fontId="3" fillId="5" borderId="43" xfId="0" applyFont="1" applyFill="1" applyBorder="1" applyAlignment="1">
      <alignment horizontal="center"/>
    </xf>
    <xf numFmtId="0" fontId="17" fillId="5" borderId="0" xfId="0" applyFont="1" applyFill="1" applyBorder="1" applyAlignment="1">
      <alignment horizontal="right" indent="1"/>
    </xf>
    <xf numFmtId="0" fontId="17" fillId="5" borderId="0" xfId="0" applyFont="1" applyFill="1" applyBorder="1"/>
    <xf numFmtId="0" fontId="1" fillId="5" borderId="28" xfId="0" applyFont="1" applyFill="1" applyBorder="1" applyAlignment="1">
      <alignment horizontal="center"/>
    </xf>
    <xf numFmtId="0" fontId="1" fillId="5" borderId="24" xfId="0" applyFont="1" applyFill="1" applyBorder="1" applyAlignment="1">
      <alignment horizontal="center"/>
    </xf>
    <xf numFmtId="0" fontId="1" fillId="5" borderId="24" xfId="0" applyFont="1" applyFill="1" applyBorder="1"/>
    <xf numFmtId="0" fontId="1" fillId="5" borderId="24" xfId="0" applyFont="1" applyFill="1" applyBorder="1" applyAlignment="1">
      <alignment horizontal="right" vertical="center" indent="1"/>
    </xf>
    <xf numFmtId="0" fontId="1" fillId="5" borderId="25" xfId="0" applyFont="1" applyFill="1" applyBorder="1"/>
    <xf numFmtId="0" fontId="1" fillId="4" borderId="44" xfId="0" applyFont="1" applyFill="1" applyBorder="1" applyAlignment="1">
      <alignment horizontal="center"/>
    </xf>
    <xf numFmtId="0" fontId="17" fillId="4" borderId="45" xfId="0" applyFont="1" applyFill="1" applyBorder="1" applyAlignment="1">
      <alignment horizontal="right" indent="1"/>
    </xf>
    <xf numFmtId="164" fontId="1" fillId="5" borderId="24" xfId="0" applyNumberFormat="1" applyFont="1" applyFill="1" applyBorder="1" applyAlignment="1">
      <alignment horizontal="left" vertical="center" wrapText="1" indent="1"/>
    </xf>
    <xf numFmtId="0" fontId="1" fillId="5" borderId="0" xfId="0" applyFont="1" applyFill="1" applyBorder="1" applyAlignment="1">
      <alignment horizontal="right" vertical="center" indent="1"/>
    </xf>
    <xf numFmtId="3" fontId="3" fillId="5" borderId="0" xfId="0" applyNumberFormat="1" applyFont="1" applyFill="1" applyBorder="1" applyAlignment="1">
      <alignment horizontal="right" vertical="center" indent="1"/>
    </xf>
    <xf numFmtId="164" fontId="1" fillId="5" borderId="0" xfId="0" applyNumberFormat="1" applyFont="1" applyFill="1" applyBorder="1" applyAlignment="1">
      <alignment horizontal="right" vertical="center"/>
    </xf>
    <xf numFmtId="0" fontId="3" fillId="5" borderId="24" xfId="0" applyFont="1" applyFill="1" applyBorder="1" applyAlignment="1">
      <alignment horizontal="right" vertical="center"/>
    </xf>
    <xf numFmtId="164" fontId="3" fillId="5" borderId="24" xfId="0" applyNumberFormat="1" applyFont="1" applyFill="1" applyBorder="1" applyAlignment="1">
      <alignment horizontal="right" vertical="center"/>
    </xf>
    <xf numFmtId="0" fontId="3" fillId="5" borderId="25" xfId="0" applyFont="1" applyFill="1" applyBorder="1" applyAlignment="1">
      <alignment horizontal="center"/>
    </xf>
    <xf numFmtId="0" fontId="1" fillId="5" borderId="0" xfId="0" applyFont="1" applyFill="1" applyAlignment="1">
      <alignment horizontal="right" vertical="center"/>
    </xf>
    <xf numFmtId="3" fontId="1" fillId="5" borderId="0" xfId="0" quotePrefix="1" applyNumberFormat="1" applyFont="1" applyFill="1" applyBorder="1" applyAlignment="1">
      <alignment horizontal="left" vertical="center"/>
    </xf>
    <xf numFmtId="164" fontId="1" fillId="5" borderId="0" xfId="0" applyNumberFormat="1" applyFont="1" applyFill="1" applyBorder="1" applyAlignment="1">
      <alignment horizontal="right" vertical="center" wrapText="1"/>
    </xf>
    <xf numFmtId="164" fontId="1" fillId="5" borderId="0" xfId="0" applyNumberFormat="1" applyFont="1" applyFill="1" applyBorder="1" applyAlignment="1">
      <alignment horizontal="center" vertical="center"/>
    </xf>
    <xf numFmtId="165" fontId="1" fillId="5" borderId="0" xfId="0" applyNumberFormat="1" applyFont="1" applyFill="1" applyBorder="1" applyAlignment="1">
      <alignment horizontal="right" vertical="center" indent="1"/>
    </xf>
    <xf numFmtId="165" fontId="3" fillId="5" borderId="0" xfId="0" applyNumberFormat="1" applyFont="1" applyFill="1" applyBorder="1" applyAlignment="1">
      <alignment horizontal="right" vertical="center" indent="1"/>
    </xf>
    <xf numFmtId="164" fontId="3" fillId="5" borderId="0" xfId="0" quotePrefix="1" applyNumberFormat="1" applyFont="1" applyFill="1" applyBorder="1" applyAlignment="1">
      <alignment horizontal="left" vertical="center" indent="1"/>
    </xf>
    <xf numFmtId="164" fontId="3" fillId="5" borderId="0" xfId="0" applyNumberFormat="1" applyFont="1" applyFill="1" applyBorder="1" applyAlignment="1">
      <alignment horizontal="justify" vertical="center" wrapText="1"/>
    </xf>
    <xf numFmtId="164" fontId="3" fillId="5" borderId="0" xfId="0" applyNumberFormat="1" applyFont="1" applyFill="1" applyBorder="1" applyAlignment="1">
      <alignment horizontal="left" vertical="center" wrapText="1"/>
    </xf>
    <xf numFmtId="164" fontId="3" fillId="5" borderId="0" xfId="0" applyNumberFormat="1" applyFont="1" applyFill="1" applyBorder="1" applyAlignment="1">
      <alignment vertical="center"/>
    </xf>
    <xf numFmtId="164" fontId="1" fillId="5" borderId="0" xfId="0" applyNumberFormat="1" applyFont="1" applyFill="1" applyBorder="1" applyAlignment="1">
      <alignment vertical="center"/>
    </xf>
    <xf numFmtId="166" fontId="3" fillId="4" borderId="20" xfId="0" applyNumberFormat="1" applyFont="1" applyFill="1" applyBorder="1" applyAlignment="1">
      <alignment horizontal="center"/>
    </xf>
    <xf numFmtId="166" fontId="3" fillId="4" borderId="8" xfId="0" applyNumberFormat="1" applyFont="1" applyFill="1" applyBorder="1" applyAlignment="1">
      <alignment horizontal="center"/>
    </xf>
    <xf numFmtId="3" fontId="3" fillId="4" borderId="8" xfId="0" applyNumberFormat="1" applyFont="1" applyFill="1" applyBorder="1" applyAlignment="1">
      <alignment horizontal="right" vertical="center" indent="1"/>
    </xf>
    <xf numFmtId="164" fontId="3" fillId="4" borderId="8" xfId="0" applyNumberFormat="1" applyFont="1" applyFill="1" applyBorder="1" applyAlignment="1">
      <alignment vertical="center"/>
    </xf>
    <xf numFmtId="0" fontId="0" fillId="0" borderId="0" xfId="0" applyAlignment="1">
      <alignment vertical="center"/>
    </xf>
    <xf numFmtId="0" fontId="12" fillId="5" borderId="0" xfId="0" quotePrefix="1" applyFont="1" applyFill="1" applyBorder="1" applyAlignment="1">
      <alignment horizontal="left"/>
    </xf>
    <xf numFmtId="0" fontId="0" fillId="5" borderId="19" xfId="0" applyFill="1" applyBorder="1" applyAlignment="1">
      <alignment vertical="center"/>
    </xf>
    <xf numFmtId="0" fontId="19" fillId="2" borderId="34" xfId="0" quotePrefix="1" applyFont="1" applyFill="1" applyBorder="1" applyAlignment="1">
      <alignment horizontal="left"/>
    </xf>
    <xf numFmtId="49" fontId="3" fillId="3" borderId="8" xfId="0" applyNumberFormat="1" applyFont="1" applyFill="1" applyBorder="1" applyAlignment="1">
      <alignment horizontal="center" vertical="center" wrapText="1"/>
    </xf>
    <xf numFmtId="49" fontId="3" fillId="3" borderId="45" xfId="0" applyNumberFormat="1" applyFont="1" applyFill="1" applyBorder="1" applyAlignment="1">
      <alignment horizontal="center" vertical="center" wrapText="1"/>
    </xf>
    <xf numFmtId="0" fontId="9" fillId="2" borderId="62" xfId="0" applyFont="1" applyFill="1" applyBorder="1" applyAlignment="1">
      <alignment horizontal="center" vertical="center" wrapText="1"/>
    </xf>
    <xf numFmtId="0" fontId="3" fillId="3" borderId="63" xfId="0" quotePrefix="1" applyFont="1" applyFill="1" applyBorder="1" applyAlignment="1">
      <alignment horizontal="center" vertical="center" wrapText="1"/>
    </xf>
    <xf numFmtId="0" fontId="3" fillId="3" borderId="7" xfId="0" applyFont="1" applyFill="1" applyBorder="1" applyAlignment="1">
      <alignment horizontal="center" vertical="center" wrapText="1"/>
    </xf>
    <xf numFmtId="49" fontId="3" fillId="3" borderId="44" xfId="0" applyNumberFormat="1" applyFont="1" applyFill="1" applyBorder="1" applyAlignment="1">
      <alignment horizontal="center" vertical="center" wrapText="1"/>
    </xf>
    <xf numFmtId="0" fontId="3" fillId="3" borderId="8" xfId="0" applyFont="1" applyFill="1" applyBorder="1" applyAlignment="1">
      <alignment horizontal="center" vertical="center" wrapText="1"/>
    </xf>
    <xf numFmtId="1" fontId="3" fillId="3" borderId="19" xfId="0" applyNumberFormat="1" applyFont="1" applyFill="1" applyBorder="1" applyAlignment="1">
      <alignment vertical="center"/>
    </xf>
    <xf numFmtId="3" fontId="2" fillId="5" borderId="0" xfId="0" quotePrefix="1" applyNumberFormat="1" applyFont="1" applyFill="1" applyBorder="1" applyAlignment="1">
      <alignment horizontal="right" vertical="center" wrapText="1"/>
    </xf>
    <xf numFmtId="1" fontId="3" fillId="3" borderId="0" xfId="0" quotePrefix="1" applyNumberFormat="1" applyFont="1" applyFill="1" applyBorder="1" applyAlignment="1">
      <alignment horizontal="right" vertical="center" indent="1"/>
    </xf>
    <xf numFmtId="0" fontId="21" fillId="5" borderId="18" xfId="0" applyFont="1" applyFill="1" applyBorder="1" applyAlignment="1">
      <alignment horizontal="center" vertical="center"/>
    </xf>
    <xf numFmtId="0" fontId="22" fillId="5" borderId="19" xfId="0" applyFont="1" applyFill="1" applyBorder="1" applyAlignment="1">
      <alignment horizontal="left" vertical="center"/>
    </xf>
    <xf numFmtId="0" fontId="23" fillId="5" borderId="19" xfId="0" applyFont="1" applyFill="1" applyBorder="1" applyAlignment="1">
      <alignment horizontal="center" vertical="center" wrapText="1"/>
    </xf>
    <xf numFmtId="0" fontId="23" fillId="5" borderId="16" xfId="0" applyFont="1" applyFill="1" applyBorder="1" applyAlignment="1">
      <alignment horizontal="right" vertical="center"/>
    </xf>
    <xf numFmtId="0" fontId="23" fillId="5" borderId="0" xfId="0" applyFont="1" applyFill="1" applyBorder="1" applyAlignment="1">
      <alignment horizontal="left" vertical="center"/>
    </xf>
    <xf numFmtId="3" fontId="24" fillId="5" borderId="0" xfId="0" applyNumberFormat="1" applyFont="1" applyFill="1" applyBorder="1" applyAlignment="1">
      <alignment horizontal="right" vertical="center" wrapText="1"/>
    </xf>
    <xf numFmtId="3" fontId="23" fillId="5" borderId="0" xfId="0" applyNumberFormat="1" applyFont="1" applyFill="1" applyBorder="1" applyAlignment="1">
      <alignment horizontal="center" vertical="center"/>
    </xf>
    <xf numFmtId="3" fontId="23" fillId="5" borderId="0" xfId="0" applyNumberFormat="1" applyFont="1" applyFill="1" applyBorder="1" applyAlignment="1">
      <alignment horizontal="center" vertical="center" wrapText="1"/>
    </xf>
    <xf numFmtId="0" fontId="24" fillId="5" borderId="0" xfId="0" applyFont="1" applyFill="1" applyBorder="1" applyAlignment="1">
      <alignment horizontal="right" vertical="center" wrapText="1"/>
    </xf>
    <xf numFmtId="0" fontId="23" fillId="5" borderId="0" xfId="0" applyFont="1" applyFill="1" applyBorder="1" applyAlignment="1">
      <alignment horizontal="center" vertical="center"/>
    </xf>
    <xf numFmtId="164" fontId="3" fillId="4" borderId="45" xfId="0" applyNumberFormat="1" applyFont="1" applyFill="1" applyBorder="1" applyAlignment="1">
      <alignment horizontal="right" vertical="center" indent="1"/>
    </xf>
    <xf numFmtId="3" fontId="3" fillId="6" borderId="8" xfId="0" applyNumberFormat="1" applyFont="1" applyFill="1" applyBorder="1" applyAlignment="1">
      <alignment horizontal="center" vertical="center"/>
    </xf>
    <xf numFmtId="3" fontId="3" fillId="6" borderId="8" xfId="0" applyNumberFormat="1" applyFont="1" applyFill="1" applyBorder="1" applyAlignment="1">
      <alignment horizontal="center" vertical="center" wrapText="1"/>
    </xf>
    <xf numFmtId="164" fontId="3" fillId="6" borderId="8" xfId="0" applyNumberFormat="1" applyFont="1" applyFill="1" applyBorder="1" applyAlignment="1">
      <alignment horizontal="right" vertical="center" wrapText="1" indent="1"/>
    </xf>
    <xf numFmtId="3" fontId="3" fillId="6" borderId="8" xfId="0" quotePrefix="1" applyNumberFormat="1" applyFont="1" applyFill="1" applyBorder="1" applyAlignment="1">
      <alignment horizontal="center" vertical="center" wrapText="1"/>
    </xf>
    <xf numFmtId="3" fontId="3" fillId="5" borderId="0" xfId="0" quotePrefix="1" applyNumberFormat="1" applyFont="1" applyFill="1" applyBorder="1" applyAlignment="1">
      <alignment horizontal="right" vertical="center" wrapText="1" indent="1"/>
    </xf>
    <xf numFmtId="0" fontId="0" fillId="5" borderId="8" xfId="0" applyFill="1" applyBorder="1" applyAlignment="1">
      <alignment horizontal="center" vertical="center" wrapText="1"/>
    </xf>
    <xf numFmtId="3" fontId="3" fillId="6" borderId="13" xfId="0" applyNumberFormat="1" applyFont="1" applyFill="1" applyBorder="1" applyAlignment="1">
      <alignment horizontal="center" vertical="center"/>
    </xf>
    <xf numFmtId="3" fontId="3" fillId="6" borderId="8" xfId="0" applyNumberFormat="1" applyFont="1" applyFill="1" applyBorder="1" applyAlignment="1">
      <alignment horizontal="right" vertical="center" wrapText="1" indent="1"/>
    </xf>
    <xf numFmtId="164" fontId="3" fillId="4" borderId="44" xfId="0" applyNumberFormat="1" applyFont="1" applyFill="1" applyBorder="1" applyAlignment="1">
      <alignment horizontal="right" vertical="center"/>
    </xf>
    <xf numFmtId="0" fontId="0" fillId="4" borderId="45" xfId="0" applyFill="1" applyBorder="1" applyAlignment="1">
      <alignment horizontal="right" vertical="center"/>
    </xf>
    <xf numFmtId="0" fontId="1" fillId="5" borderId="0" xfId="0" applyFont="1" applyFill="1" applyBorder="1" applyAlignment="1">
      <alignment vertical="center"/>
    </xf>
    <xf numFmtId="0" fontId="12" fillId="5" borderId="0" xfId="0" applyFont="1" applyFill="1" applyBorder="1" applyAlignment="1">
      <alignment vertical="center"/>
    </xf>
    <xf numFmtId="0" fontId="12" fillId="5" borderId="0" xfId="0" applyFont="1" applyFill="1" applyBorder="1" applyAlignment="1">
      <alignment horizontal="right" vertical="center"/>
    </xf>
    <xf numFmtId="0" fontId="12" fillId="5" borderId="0" xfId="0" applyFont="1" applyFill="1" applyBorder="1" applyAlignment="1">
      <alignment horizontal="center" vertical="center"/>
    </xf>
    <xf numFmtId="0" fontId="3" fillId="5" borderId="13" xfId="0" applyFont="1" applyFill="1" applyBorder="1" applyAlignment="1">
      <alignment vertical="center"/>
    </xf>
    <xf numFmtId="0" fontId="3" fillId="5" borderId="19" xfId="0" applyFont="1" applyFill="1" applyBorder="1" applyAlignment="1">
      <alignment vertical="center"/>
    </xf>
    <xf numFmtId="0" fontId="12" fillId="6" borderId="33" xfId="0" applyFont="1" applyFill="1" applyBorder="1" applyAlignment="1"/>
    <xf numFmtId="0" fontId="3" fillId="6" borderId="34" xfId="0" applyFont="1" applyFill="1" applyBorder="1" applyAlignment="1"/>
    <xf numFmtId="0" fontId="3" fillId="6" borderId="36" xfId="0" applyFont="1" applyFill="1" applyBorder="1" applyAlignment="1"/>
    <xf numFmtId="0" fontId="3" fillId="5" borderId="0" xfId="0" applyFont="1" applyFill="1" applyBorder="1" applyAlignment="1">
      <alignment horizontal="justify" vertical="center"/>
    </xf>
    <xf numFmtId="0" fontId="0" fillId="5" borderId="0" xfId="0" applyFill="1" applyBorder="1" applyAlignment="1">
      <alignment horizontal="justify" vertical="center"/>
    </xf>
    <xf numFmtId="0" fontId="1" fillId="5" borderId="0" xfId="0" applyFont="1" applyFill="1" applyBorder="1" applyAlignment="1">
      <alignment horizontal="justify" vertical="center" wrapText="1"/>
    </xf>
    <xf numFmtId="0" fontId="0" fillId="5" borderId="0" xfId="0" applyFill="1" applyBorder="1" applyAlignment="1">
      <alignment horizontal="justify" vertical="center" wrapText="1"/>
    </xf>
    <xf numFmtId="0" fontId="3" fillId="5" borderId="0" xfId="0" applyFont="1" applyFill="1" applyBorder="1" applyAlignment="1">
      <alignment horizontal="justify" vertical="center" wrapText="1"/>
    </xf>
    <xf numFmtId="0" fontId="1"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0" borderId="0" xfId="0" applyAlignment="1">
      <alignment vertical="center"/>
    </xf>
    <xf numFmtId="164" fontId="3" fillId="5" borderId="0" xfId="0" applyNumberFormat="1" applyFont="1" applyFill="1" applyBorder="1" applyAlignment="1">
      <alignment horizontal="left" vertical="center" wrapText="1"/>
    </xf>
    <xf numFmtId="0" fontId="0" fillId="0" borderId="0" xfId="0" applyAlignment="1">
      <alignment horizontal="left" vertical="center" wrapText="1"/>
    </xf>
    <xf numFmtId="0" fontId="3" fillId="5" borderId="0" xfId="0" applyFont="1" applyFill="1" applyBorder="1" applyAlignment="1">
      <alignment vertical="center" wrapText="1"/>
    </xf>
    <xf numFmtId="0" fontId="0" fillId="5" borderId="0" xfId="0" applyFill="1" applyAlignment="1">
      <alignment vertical="center" wrapText="1"/>
    </xf>
    <xf numFmtId="0" fontId="0" fillId="0" borderId="0" xfId="0" applyAlignment="1">
      <alignment horizontal="justify" vertical="center" wrapText="1"/>
    </xf>
    <xf numFmtId="0" fontId="1" fillId="5" borderId="0" xfId="0" applyFont="1" applyFill="1" applyBorder="1" applyAlignment="1">
      <alignment horizontal="justify" vertical="center"/>
    </xf>
    <xf numFmtId="164" fontId="1" fillId="5" borderId="0" xfId="0" applyNumberFormat="1" applyFont="1" applyFill="1" applyBorder="1" applyAlignment="1">
      <alignment horizontal="justify" vertical="center"/>
    </xf>
    <xf numFmtId="164" fontId="3" fillId="5" borderId="0" xfId="0" applyNumberFormat="1" applyFont="1" applyFill="1" applyBorder="1" applyAlignment="1">
      <alignment horizontal="left" vertical="center"/>
    </xf>
    <xf numFmtId="164" fontId="1" fillId="5" borderId="0" xfId="0" applyNumberFormat="1" applyFont="1" applyFill="1" applyBorder="1" applyAlignment="1">
      <alignment horizontal="justify" vertical="center" wrapText="1"/>
    </xf>
    <xf numFmtId="0" fontId="1" fillId="5" borderId="0" xfId="0" applyFont="1" applyFill="1" applyBorder="1" applyAlignment="1">
      <alignment horizontal="left" vertical="center" wrapText="1"/>
    </xf>
    <xf numFmtId="0" fontId="0" fillId="5" borderId="0" xfId="0" applyFill="1" applyBorder="1" applyAlignment="1">
      <alignment horizontal="left" vertical="center"/>
    </xf>
    <xf numFmtId="164" fontId="1" fillId="5" borderId="0" xfId="0" applyNumberFormat="1" applyFont="1" applyFill="1" applyBorder="1" applyAlignment="1">
      <alignment horizontal="left" vertical="center" wrapText="1"/>
    </xf>
    <xf numFmtId="164" fontId="1" fillId="5" borderId="0" xfId="0" applyNumberFormat="1" applyFont="1" applyFill="1" applyBorder="1" applyAlignment="1">
      <alignment horizontal="left" vertical="center"/>
    </xf>
    <xf numFmtId="0" fontId="13" fillId="2" borderId="15" xfId="0" applyFont="1" applyFill="1" applyBorder="1" applyAlignment="1">
      <alignment horizontal="center" vertical="center" wrapText="1"/>
    </xf>
    <xf numFmtId="0" fontId="0" fillId="0" borderId="12" xfId="0" applyBorder="1" applyAlignment="1">
      <alignment horizontal="center" vertical="center"/>
    </xf>
    <xf numFmtId="0" fontId="14" fillId="2" borderId="16" xfId="0" quotePrefix="1" applyFont="1" applyFill="1" applyBorder="1" applyAlignment="1">
      <alignment horizontal="center" vertical="center"/>
    </xf>
    <xf numFmtId="0" fontId="8" fillId="2" borderId="0" xfId="0" applyFont="1" applyFill="1" applyAlignment="1">
      <alignment vertical="center"/>
    </xf>
    <xf numFmtId="0" fontId="8" fillId="2" borderId="0" xfId="0" applyFont="1" applyFill="1" applyBorder="1" applyAlignment="1">
      <alignment vertical="center"/>
    </xf>
    <xf numFmtId="0" fontId="8" fillId="2" borderId="16" xfId="0" applyFont="1" applyFill="1" applyBorder="1" applyAlignment="1">
      <alignment vertical="center"/>
    </xf>
    <xf numFmtId="0" fontId="4" fillId="2" borderId="62"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4" fillId="2" borderId="62" xfId="0" quotePrefix="1" applyFont="1" applyFill="1" applyBorder="1" applyAlignment="1">
      <alignment horizontal="center" vertical="center" wrapText="1"/>
    </xf>
    <xf numFmtId="0" fontId="25" fillId="7" borderId="62" xfId="0" quotePrefix="1" applyFont="1" applyFill="1" applyBorder="1" applyAlignment="1">
      <alignment horizontal="center" vertical="center"/>
    </xf>
    <xf numFmtId="0" fontId="25" fillId="7" borderId="62" xfId="0" applyFont="1" applyFill="1" applyBorder="1" applyAlignment="1">
      <alignment horizontal="center" vertical="center"/>
    </xf>
    <xf numFmtId="0" fontId="4" fillId="2" borderId="64" xfId="0" applyFont="1" applyFill="1" applyBorder="1" applyAlignment="1">
      <alignment horizontal="center" wrapText="1"/>
    </xf>
    <xf numFmtId="0" fontId="4" fillId="2" borderId="65" xfId="0" applyFont="1" applyFill="1" applyBorder="1" applyAlignment="1">
      <alignment horizontal="center" wrapText="1"/>
    </xf>
    <xf numFmtId="0" fontId="4" fillId="2" borderId="64"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3" fillId="3" borderId="66" xfId="0" applyFont="1" applyFill="1" applyBorder="1" applyAlignment="1">
      <alignment horizontal="center" vertical="center" wrapText="1"/>
    </xf>
    <xf numFmtId="0" fontId="3" fillId="3" borderId="67"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17" xfId="0" applyBorder="1" applyAlignment="1">
      <alignment horizontal="center" vertical="center"/>
    </xf>
    <xf numFmtId="0" fontId="11" fillId="3" borderId="0" xfId="0" applyFont="1" applyFill="1" applyBorder="1" applyAlignment="1">
      <alignment horizontal="right" vertical="center"/>
    </xf>
    <xf numFmtId="0" fontId="0" fillId="0" borderId="17" xfId="0" applyBorder="1" applyAlignment="1">
      <alignment vertical="center"/>
    </xf>
    <xf numFmtId="0" fontId="0" fillId="3" borderId="0" xfId="0" applyFill="1" applyBorder="1" applyAlignment="1">
      <alignment horizontal="center" vertical="center" wrapText="1"/>
    </xf>
    <xf numFmtId="0" fontId="0" fillId="0" borderId="17" xfId="0" applyBorder="1" applyAlignment="1">
      <alignment horizontal="center" vertical="center" wrapText="1"/>
    </xf>
    <xf numFmtId="0" fontId="8" fillId="2" borderId="62" xfId="0" applyFont="1" applyFill="1" applyBorder="1" applyAlignment="1">
      <alignment horizontal="center" vertical="center" wrapText="1"/>
    </xf>
    <xf numFmtId="164" fontId="3" fillId="3" borderId="0" xfId="0" applyNumberFormat="1" applyFont="1" applyFill="1" applyBorder="1" applyAlignment="1">
      <alignment horizontal="left" vertical="center" indent="1"/>
    </xf>
    <xf numFmtId="0" fontId="0" fillId="0" borderId="17" xfId="0" applyBorder="1" applyAlignment="1">
      <alignment horizontal="left" vertical="center" indent="1"/>
    </xf>
    <xf numFmtId="164" fontId="7" fillId="2" borderId="12" xfId="0" applyNumberFormat="1" applyFont="1" applyFill="1"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164" fontId="3" fillId="3" borderId="0" xfId="0" applyNumberFormat="1" applyFont="1" applyFill="1" applyBorder="1" applyAlignment="1">
      <alignment horizontal="right" vertical="center" wrapText="1"/>
    </xf>
    <xf numFmtId="0" fontId="0" fillId="0" borderId="17" xfId="0" applyBorder="1" applyAlignment="1">
      <alignment horizontal="right" vertical="center" wrapText="1"/>
    </xf>
    <xf numFmtId="0" fontId="26" fillId="7" borderId="46" xfId="0" applyFont="1" applyFill="1" applyBorder="1" applyAlignment="1">
      <alignment horizontal="center" vertical="center"/>
    </xf>
    <xf numFmtId="0" fontId="26" fillId="7" borderId="47" xfId="0" applyFont="1" applyFill="1" applyBorder="1" applyAlignment="1">
      <alignment horizontal="center" vertical="center"/>
    </xf>
    <xf numFmtId="0" fontId="26" fillId="7" borderId="48" xfId="0" applyFont="1" applyFill="1" applyBorder="1" applyAlignment="1">
      <alignment horizontal="center" vertical="center"/>
    </xf>
    <xf numFmtId="164" fontId="3" fillId="3" borderId="0" xfId="0" applyNumberFormat="1" applyFont="1" applyFill="1" applyBorder="1" applyAlignment="1">
      <alignment horizontal="right" vertical="center"/>
    </xf>
    <xf numFmtId="0" fontId="0" fillId="0" borderId="17" xfId="0" applyBorder="1" applyAlignment="1">
      <alignment horizontal="right" vertical="center"/>
    </xf>
    <xf numFmtId="164" fontId="3" fillId="5" borderId="0" xfId="0" quotePrefix="1" applyNumberFormat="1" applyFont="1" applyFill="1" applyBorder="1" applyAlignment="1">
      <alignment horizontal="left" vertical="center" wrapText="1" indent="1"/>
    </xf>
    <xf numFmtId="164" fontId="3" fillId="5" borderId="0" xfId="0" applyNumberFormat="1" applyFont="1" applyFill="1" applyBorder="1" applyAlignment="1">
      <alignment horizontal="left" vertical="center" wrapText="1" indent="1"/>
    </xf>
    <xf numFmtId="0" fontId="0" fillId="5" borderId="0" xfId="0" applyFill="1" applyAlignment="1">
      <alignment horizontal="left" vertical="center" wrapText="1" indent="1"/>
    </xf>
    <xf numFmtId="0" fontId="16" fillId="2" borderId="46" xfId="0" applyFont="1" applyFill="1" applyBorder="1" applyAlignment="1">
      <alignment horizontal="center" vertical="center"/>
    </xf>
    <xf numFmtId="0" fontId="16" fillId="2" borderId="47" xfId="0" applyFont="1" applyFill="1" applyBorder="1" applyAlignment="1">
      <alignment horizontal="center" vertical="center"/>
    </xf>
    <xf numFmtId="0" fontId="16" fillId="2" borderId="48" xfId="0" applyFont="1" applyFill="1" applyBorder="1" applyAlignment="1">
      <alignment horizontal="center" vertical="center"/>
    </xf>
    <xf numFmtId="164" fontId="5" fillId="5" borderId="0" xfId="0" applyNumberFormat="1" applyFont="1" applyFill="1" applyBorder="1" applyAlignment="1">
      <alignment horizontal="left" vertical="center" wrapText="1" indent="1"/>
    </xf>
    <xf numFmtId="0" fontId="0" fillId="5" borderId="0" xfId="0" applyFill="1" applyBorder="1" applyAlignment="1">
      <alignment horizontal="left" vertical="center" wrapText="1" indent="1"/>
    </xf>
    <xf numFmtId="0" fontId="1" fillId="5" borderId="0" xfId="0" applyFont="1" applyFill="1" applyBorder="1" applyAlignment="1">
      <alignment horizontal="left" vertical="center" wrapText="1" indent="1"/>
    </xf>
    <xf numFmtId="164" fontId="1" fillId="5" borderId="0" xfId="0" applyNumberFormat="1" applyFont="1" applyFill="1" applyBorder="1" applyAlignment="1">
      <alignment horizontal="left" vertical="center" wrapText="1" indent="1"/>
    </xf>
    <xf numFmtId="0" fontId="0" fillId="5" borderId="0" xfId="0" applyFill="1" applyBorder="1" applyAlignment="1">
      <alignment horizontal="left" vertical="center" indent="1"/>
    </xf>
    <xf numFmtId="164" fontId="3" fillId="0" borderId="44" xfId="0" applyNumberFormat="1" applyFont="1" applyFill="1" applyBorder="1" applyAlignment="1">
      <alignment horizontal="right" vertical="center"/>
    </xf>
    <xf numFmtId="0" fontId="0" fillId="0" borderId="45" xfId="0" applyFill="1" applyBorder="1" applyAlignment="1">
      <alignment horizontal="right" vertical="center"/>
    </xf>
    <xf numFmtId="164" fontId="7" fillId="2" borderId="12" xfId="0" quotePrefix="1"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11" fillId="3" borderId="0" xfId="0" applyFont="1" applyFill="1" applyBorder="1" applyAlignment="1">
      <alignment horizontal="left" vertical="center"/>
    </xf>
    <xf numFmtId="0" fontId="0" fillId="0" borderId="0" xfId="0" applyBorder="1" applyAlignment="1">
      <alignment vertical="center"/>
    </xf>
    <xf numFmtId="0" fontId="13" fillId="2" borderId="12" xfId="0" applyFont="1" applyFill="1" applyBorder="1" applyAlignment="1">
      <alignment horizontal="center" vertical="center" wrapText="1"/>
    </xf>
    <xf numFmtId="0" fontId="3" fillId="5" borderId="0" xfId="0" applyFont="1" applyFill="1" applyBorder="1" applyAlignment="1">
      <alignment horizontal="right" vertical="center"/>
    </xf>
    <xf numFmtId="0" fontId="0" fillId="5" borderId="0" xfId="0" applyFill="1" applyBorder="1" applyAlignment="1">
      <alignment vertical="center"/>
    </xf>
    <xf numFmtId="164" fontId="3" fillId="3" borderId="17" xfId="0" applyNumberFormat="1" applyFont="1" applyFill="1" applyBorder="1" applyAlignment="1">
      <alignment horizontal="center" vertical="center"/>
    </xf>
    <xf numFmtId="1" fontId="3" fillId="3" borderId="19" xfId="0" applyNumberFormat="1" applyFont="1" applyFill="1" applyBorder="1" applyAlignment="1">
      <alignment horizontal="center" vertical="center"/>
    </xf>
    <xf numFmtId="0" fontId="0" fillId="0" borderId="19" xfId="0" applyBorder="1" applyAlignment="1">
      <alignment horizontal="center" vertical="center"/>
    </xf>
    <xf numFmtId="0" fontId="3" fillId="5" borderId="0" xfId="0" applyFont="1" applyFill="1" applyBorder="1" applyAlignment="1">
      <alignment vertical="center"/>
    </xf>
    <xf numFmtId="0" fontId="3" fillId="5" borderId="3" xfId="0" applyFont="1" applyFill="1" applyBorder="1" applyAlignment="1">
      <alignment horizontal="center" vertical="center" wrapText="1"/>
    </xf>
    <xf numFmtId="0" fontId="0" fillId="5" borderId="3" xfId="0" applyFill="1" applyBorder="1" applyAlignment="1">
      <alignment horizontal="center" vertical="center"/>
    </xf>
    <xf numFmtId="0" fontId="14" fillId="2" borderId="49" xfId="0" applyFont="1" applyFill="1" applyBorder="1" applyAlignment="1">
      <alignment horizontal="center" vertical="center" wrapText="1"/>
    </xf>
    <xf numFmtId="0" fontId="14" fillId="2" borderId="36"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12" fillId="0" borderId="31" xfId="0" applyFont="1" applyBorder="1" applyAlignment="1">
      <alignment horizontal="center" vertical="center"/>
    </xf>
    <xf numFmtId="0" fontId="11" fillId="3" borderId="17" xfId="0" applyFont="1" applyFill="1" applyBorder="1" applyAlignment="1">
      <alignment horizontal="right" vertical="center"/>
    </xf>
    <xf numFmtId="0" fontId="0" fillId="3" borderId="17" xfId="0" applyFill="1" applyBorder="1" applyAlignment="1">
      <alignment horizontal="center" vertical="center" wrapText="1"/>
    </xf>
    <xf numFmtId="166" fontId="3" fillId="4" borderId="44" xfId="0" applyNumberFormat="1" applyFont="1" applyFill="1" applyBorder="1" applyAlignment="1">
      <alignment horizontal="center"/>
    </xf>
    <xf numFmtId="166" fontId="3" fillId="4" borderId="45" xfId="0" applyNumberFormat="1" applyFont="1" applyFill="1" applyBorder="1" applyAlignment="1">
      <alignment horizontal="center"/>
    </xf>
    <xf numFmtId="0" fontId="1" fillId="5" borderId="0" xfId="0" applyFont="1" applyFill="1" applyBorder="1" applyAlignment="1">
      <alignment horizontal="center"/>
    </xf>
    <xf numFmtId="0" fontId="0" fillId="5" borderId="3" xfId="0" applyFill="1" applyBorder="1" applyAlignment="1">
      <alignment horizontal="center"/>
    </xf>
    <xf numFmtId="0" fontId="17" fillId="4" borderId="44" xfId="0" applyFont="1" applyFill="1" applyBorder="1" applyAlignment="1">
      <alignment horizontal="right" indent="1"/>
    </xf>
    <xf numFmtId="0" fontId="0" fillId="4" borderId="45" xfId="0" applyFill="1" applyBorder="1" applyAlignment="1">
      <alignment horizontal="right" indent="1"/>
    </xf>
    <xf numFmtId="0" fontId="0" fillId="0" borderId="0" xfId="0" applyAlignment="1">
      <alignment horizontal="center" vertical="center"/>
    </xf>
    <xf numFmtId="0" fontId="0" fillId="0" borderId="4" xfId="0" applyBorder="1" applyAlignment="1">
      <alignment horizontal="center" vertical="center"/>
    </xf>
    <xf numFmtId="0" fontId="3" fillId="5" borderId="52" xfId="0" applyFont="1" applyFill="1" applyBorder="1" applyAlignment="1">
      <alignment horizontal="center"/>
    </xf>
    <xf numFmtId="0" fontId="0" fillId="5" borderId="53" xfId="0" applyFill="1" applyBorder="1" applyAlignment="1">
      <alignment horizontal="center"/>
    </xf>
    <xf numFmtId="166" fontId="3" fillId="4" borderId="54" xfId="0" applyNumberFormat="1" applyFont="1" applyFill="1" applyBorder="1" applyAlignment="1">
      <alignment horizontal="center"/>
    </xf>
    <xf numFmtId="166" fontId="3" fillId="4" borderId="55" xfId="0" applyNumberFormat="1" applyFont="1" applyFill="1" applyBorder="1" applyAlignment="1">
      <alignment horizontal="center"/>
    </xf>
    <xf numFmtId="0" fontId="3" fillId="5" borderId="0" xfId="0" applyFont="1" applyFill="1" applyBorder="1" applyAlignment="1">
      <alignment horizontal="left" wrapText="1"/>
    </xf>
    <xf numFmtId="0" fontId="0" fillId="5" borderId="0" xfId="0" applyFill="1" applyAlignment="1">
      <alignment wrapText="1"/>
    </xf>
    <xf numFmtId="164" fontId="3" fillId="4" borderId="44" xfId="0" applyNumberFormat="1" applyFont="1" applyFill="1" applyBorder="1" applyAlignment="1">
      <alignment horizontal="right" vertical="center"/>
    </xf>
    <xf numFmtId="0" fontId="0" fillId="4" borderId="45" xfId="0" applyFill="1" applyBorder="1" applyAlignment="1">
      <alignment horizontal="right" vertical="center"/>
    </xf>
    <xf numFmtId="0" fontId="11" fillId="3" borderId="19" xfId="0" applyFont="1" applyFill="1" applyBorder="1" applyAlignment="1">
      <alignment horizontal="left" vertical="center"/>
    </xf>
    <xf numFmtId="0" fontId="0" fillId="0" borderId="19" xfId="0" applyBorder="1" applyAlignment="1">
      <alignment vertical="center"/>
    </xf>
    <xf numFmtId="164" fontId="3" fillId="3" borderId="0" xfId="0" applyNumberFormat="1" applyFont="1" applyFill="1" applyBorder="1" applyAlignment="1">
      <alignment horizontal="right" vertical="center" indent="1"/>
    </xf>
    <xf numFmtId="0" fontId="0" fillId="0" borderId="17" xfId="0" applyBorder="1" applyAlignment="1">
      <alignment horizontal="right" vertical="center" indent="1"/>
    </xf>
    <xf numFmtId="164" fontId="3" fillId="3" borderId="0" xfId="0" applyNumberFormat="1" applyFont="1" applyFill="1" applyBorder="1" applyAlignment="1">
      <alignment horizontal="left" vertical="center" wrapText="1" indent="1"/>
    </xf>
    <xf numFmtId="0" fontId="0" fillId="0" borderId="17" xfId="0" applyBorder="1" applyAlignment="1">
      <alignment horizontal="left" vertical="center" wrapText="1" indent="1"/>
    </xf>
    <xf numFmtId="164" fontId="3" fillId="3" borderId="17" xfId="0" applyNumberFormat="1" applyFont="1" applyFill="1" applyBorder="1" applyAlignment="1">
      <alignment horizontal="right" vertical="center"/>
    </xf>
    <xf numFmtId="164" fontId="3" fillId="3" borderId="4" xfId="0" applyNumberFormat="1" applyFont="1" applyFill="1" applyBorder="1" applyAlignment="1">
      <alignment horizontal="left" vertical="center" indent="1"/>
    </xf>
    <xf numFmtId="0" fontId="0" fillId="0" borderId="23" xfId="0" applyBorder="1" applyAlignment="1">
      <alignment horizontal="left" vertical="center" indent="1"/>
    </xf>
    <xf numFmtId="0" fontId="26" fillId="2" borderId="46" xfId="0" applyFont="1" applyFill="1" applyBorder="1" applyAlignment="1">
      <alignment horizontal="center" vertical="center"/>
    </xf>
    <xf numFmtId="0" fontId="26" fillId="2" borderId="47" xfId="0" applyFont="1" applyFill="1" applyBorder="1" applyAlignment="1">
      <alignment horizontal="center" vertical="center"/>
    </xf>
    <xf numFmtId="0" fontId="26" fillId="2" borderId="48" xfId="0" applyFont="1" applyFill="1" applyBorder="1" applyAlignment="1">
      <alignment horizontal="center" vertical="center"/>
    </xf>
    <xf numFmtId="3" fontId="5" fillId="5" borderId="0" xfId="0" applyNumberFormat="1" applyFont="1" applyFill="1" applyBorder="1" applyAlignment="1">
      <alignment horizontal="left" vertical="center" wrapText="1" indent="1"/>
    </xf>
    <xf numFmtId="0" fontId="5" fillId="5" borderId="0" xfId="0" applyFont="1" applyFill="1" applyBorder="1" applyAlignment="1">
      <alignment horizontal="left" vertical="center" wrapText="1" indent="1"/>
    </xf>
    <xf numFmtId="3" fontId="1" fillId="5" borderId="0" xfId="0" applyNumberFormat="1" applyFont="1" applyFill="1" applyBorder="1" applyAlignment="1">
      <alignment horizontal="left" vertical="center" wrapText="1" indent="1"/>
    </xf>
    <xf numFmtId="0" fontId="3" fillId="5" borderId="0" xfId="0" quotePrefix="1" applyFont="1" applyFill="1" applyBorder="1" applyAlignment="1">
      <alignment horizontal="right" vertical="center"/>
    </xf>
    <xf numFmtId="0" fontId="3" fillId="5" borderId="0" xfId="0" applyFont="1" applyFill="1" applyBorder="1" applyAlignment="1">
      <alignment horizontal="left" vertical="center" wrapText="1" indent="1"/>
    </xf>
    <xf numFmtId="0" fontId="3" fillId="5" borderId="4" xfId="0" applyFont="1" applyFill="1" applyBorder="1" applyAlignment="1">
      <alignment horizontal="left" vertical="center" wrapText="1" indent="1"/>
    </xf>
    <xf numFmtId="164" fontId="3" fillId="3" borderId="50" xfId="0" applyNumberFormat="1" applyFont="1" applyFill="1" applyBorder="1" applyAlignment="1">
      <alignment horizontal="center" vertical="center"/>
    </xf>
    <xf numFmtId="0" fontId="0" fillId="0" borderId="50" xfId="0" applyBorder="1" applyAlignment="1">
      <alignment horizontal="center" vertical="center"/>
    </xf>
    <xf numFmtId="0" fontId="3" fillId="5" borderId="51" xfId="0" applyFont="1" applyFill="1" applyBorder="1" applyAlignment="1">
      <alignment horizontal="center"/>
    </xf>
    <xf numFmtId="0" fontId="3" fillId="5" borderId="41" xfId="0" applyFont="1" applyFill="1" applyBorder="1" applyAlignment="1">
      <alignment horizontal="center"/>
    </xf>
    <xf numFmtId="0" fontId="0" fillId="5" borderId="43" xfId="0" applyFill="1" applyBorder="1" applyAlignment="1"/>
    <xf numFmtId="0" fontId="1" fillId="5" borderId="0" xfId="0" applyFont="1" applyFill="1" applyBorder="1" applyAlignment="1">
      <alignment horizontal="right" vertical="center"/>
    </xf>
    <xf numFmtId="0" fontId="13" fillId="2" borderId="15" xfId="0" quotePrefix="1" applyFont="1" applyFill="1" applyBorder="1" applyAlignment="1">
      <alignment horizontal="center" vertical="center" wrapText="1"/>
    </xf>
    <xf numFmtId="0" fontId="1" fillId="3" borderId="16" xfId="0" applyFont="1" applyFill="1" applyBorder="1" applyAlignment="1">
      <alignment horizontal="center" vertical="center" wrapText="1"/>
    </xf>
    <xf numFmtId="3" fontId="1" fillId="3" borderId="0" xfId="0" applyNumberFormat="1" applyFont="1" applyFill="1" applyBorder="1" applyAlignment="1">
      <alignment horizontal="right" vertical="center" indent="1"/>
    </xf>
    <xf numFmtId="0" fontId="3" fillId="0" borderId="0" xfId="0" applyFont="1" applyBorder="1" applyAlignment="1">
      <alignment horizontal="right" vertical="center" indent="1"/>
    </xf>
    <xf numFmtId="0" fontId="3" fillId="3" borderId="17" xfId="0" applyFont="1" applyFill="1" applyBorder="1" applyAlignment="1">
      <alignment horizontal="center" vertical="center"/>
    </xf>
    <xf numFmtId="0" fontId="3" fillId="4" borderId="56" xfId="0" applyFont="1" applyFill="1" applyBorder="1" applyAlignment="1">
      <alignment horizontal="center" vertical="center" textRotation="90"/>
    </xf>
    <xf numFmtId="0" fontId="3" fillId="4" borderId="57" xfId="0" applyFont="1" applyFill="1" applyBorder="1" applyAlignment="1">
      <alignment horizontal="center" vertical="center" textRotation="90"/>
    </xf>
    <xf numFmtId="0" fontId="3" fillId="4" borderId="58" xfId="0" applyFont="1" applyFill="1" applyBorder="1" applyAlignment="1">
      <alignment horizontal="center" vertical="center" textRotation="90"/>
    </xf>
    <xf numFmtId="0" fontId="3" fillId="0" borderId="59" xfId="0" applyFont="1" applyFill="1" applyBorder="1" applyAlignment="1">
      <alignment horizontal="center" vertical="center" textRotation="90"/>
    </xf>
    <xf numFmtId="0" fontId="3" fillId="0" borderId="60" xfId="0" applyFont="1" applyFill="1" applyBorder="1" applyAlignment="1">
      <alignment horizontal="center" vertical="center" textRotation="90"/>
    </xf>
    <xf numFmtId="0" fontId="3" fillId="0" borderId="61" xfId="0" applyFont="1" applyFill="1" applyBorder="1" applyAlignment="1">
      <alignment horizontal="center" vertical="center" textRotation="90"/>
    </xf>
    <xf numFmtId="0" fontId="3" fillId="0" borderId="59" xfId="0" applyFont="1" applyFill="1" applyBorder="1" applyAlignment="1">
      <alignment horizontal="center" vertical="center" textRotation="90" wrapText="1"/>
    </xf>
    <xf numFmtId="0" fontId="0" fillId="0" borderId="60" xfId="0" applyBorder="1" applyAlignment="1">
      <alignment textRotation="90" wrapText="1"/>
    </xf>
    <xf numFmtId="0" fontId="0" fillId="0" borderId="61" xfId="0" applyBorder="1" applyAlignment="1">
      <alignment textRotation="90" wrapText="1"/>
    </xf>
    <xf numFmtId="0" fontId="14" fillId="2" borderId="15" xfId="0" quotePrefix="1" applyFont="1" applyFill="1" applyBorder="1" applyAlignment="1">
      <alignment horizontal="left" vertical="center" indent="1"/>
    </xf>
    <xf numFmtId="0" fontId="14" fillId="2" borderId="12" xfId="0" applyFont="1" applyFill="1" applyBorder="1" applyAlignment="1">
      <alignment horizontal="left" vertical="center" indent="1"/>
    </xf>
    <xf numFmtId="0" fontId="14" fillId="2" borderId="14" xfId="0" applyFont="1" applyFill="1" applyBorder="1" applyAlignment="1">
      <alignment horizontal="left" vertical="center" indent="1"/>
    </xf>
    <xf numFmtId="0" fontId="7" fillId="2" borderId="15" xfId="0" applyFont="1" applyFill="1" applyBorder="1" applyAlignment="1">
      <alignment vertical="center" wrapText="1"/>
    </xf>
    <xf numFmtId="0" fontId="14" fillId="2" borderId="12" xfId="0" applyFont="1" applyFill="1" applyBorder="1" applyAlignment="1">
      <alignment horizontal="left" vertical="center" wrapText="1"/>
    </xf>
    <xf numFmtId="0" fontId="14" fillId="2" borderId="68" xfId="0" applyFont="1" applyFill="1" applyBorder="1" applyAlignment="1">
      <alignment horizontal="left" vertical="center" wrapText="1"/>
    </xf>
  </cellXfs>
  <cellStyles count="2">
    <cellStyle name="Normal" xfId="0" builtinId="0"/>
    <cellStyle name="Style 1" xfId="1"/>
  </cellStyles>
  <dxfs count="4">
    <dxf>
      <font>
        <b val="0"/>
        <i val="0"/>
        <condense val="0"/>
        <extend val="0"/>
        <color indexed="8"/>
      </font>
    </dxf>
    <dxf>
      <font>
        <b val="0"/>
        <i val="0"/>
        <condense val="0"/>
        <extend val="0"/>
        <color indexed="8"/>
      </font>
    </dxf>
    <dxf>
      <font>
        <b val="0"/>
        <i val="0"/>
        <condense val="0"/>
        <extend val="0"/>
        <color indexed="8"/>
      </font>
    </dxf>
    <dxf>
      <font>
        <b val="0"/>
        <i val="0"/>
        <condense val="0"/>
        <extend val="0"/>
        <color indexed="8"/>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J32"/>
  <sheetViews>
    <sheetView view="pageBreakPreview" zoomScale="160" zoomScaleNormal="100" zoomScaleSheetLayoutView="160" workbookViewId="0">
      <selection activeCell="C2" sqref="C2:F2"/>
    </sheetView>
  </sheetViews>
  <sheetFormatPr defaultRowHeight="12.75"/>
  <cols>
    <col min="2" max="2" width="10.85546875" style="84" customWidth="1"/>
    <col min="7" max="7" width="7.85546875" customWidth="1"/>
    <col min="9" max="9" width="8.85546875" style="280"/>
    <col min="10" max="10" width="34.42578125" customWidth="1"/>
  </cols>
  <sheetData>
    <row r="1" spans="1:10" ht="13.5" thickBot="1">
      <c r="A1" s="102"/>
      <c r="B1" s="103"/>
      <c r="C1" s="102"/>
      <c r="D1" s="102"/>
      <c r="E1" s="102"/>
      <c r="F1" s="102"/>
      <c r="G1" s="102"/>
      <c r="H1" s="102"/>
      <c r="I1" s="282"/>
      <c r="J1" s="88"/>
    </row>
    <row r="2" spans="1:10" ht="16.5" thickTop="1" thickBot="1">
      <c r="A2" s="104" t="s">
        <v>182</v>
      </c>
      <c r="B2" s="105"/>
      <c r="C2" s="321"/>
      <c r="D2" s="322"/>
      <c r="E2" s="322"/>
      <c r="F2" s="323"/>
      <c r="G2" s="106"/>
      <c r="H2" s="106"/>
      <c r="I2" s="172"/>
      <c r="J2" s="85"/>
    </row>
    <row r="3" spans="1:10" ht="13.5" thickTop="1">
      <c r="A3" s="106"/>
      <c r="B3" s="107"/>
      <c r="C3" s="106"/>
      <c r="D3" s="106"/>
      <c r="E3" s="106"/>
      <c r="F3" s="106"/>
      <c r="G3" s="106"/>
      <c r="H3" s="106"/>
      <c r="I3" s="172"/>
      <c r="J3" s="97"/>
    </row>
    <row r="4" spans="1:10">
      <c r="A4" s="106"/>
      <c r="B4" s="107"/>
      <c r="C4" s="106"/>
      <c r="D4" s="106"/>
      <c r="E4" s="106"/>
      <c r="F4" s="106"/>
      <c r="G4" s="106"/>
      <c r="H4" s="106"/>
      <c r="I4" s="172"/>
    </row>
    <row r="5" spans="1:10" ht="18">
      <c r="A5" s="106"/>
      <c r="B5" s="108" t="s">
        <v>172</v>
      </c>
      <c r="C5" s="109"/>
      <c r="D5" s="109"/>
      <c r="E5" s="109"/>
      <c r="F5" s="109"/>
      <c r="G5" s="109"/>
      <c r="H5" s="109"/>
      <c r="I5" s="315"/>
    </row>
    <row r="6" spans="1:10" ht="18">
      <c r="A6" s="106"/>
      <c r="B6" s="108"/>
      <c r="C6" s="109"/>
      <c r="D6" s="109"/>
      <c r="E6" s="109"/>
      <c r="F6" s="109"/>
      <c r="G6" s="109"/>
      <c r="H6" s="109"/>
      <c r="I6" s="315"/>
    </row>
    <row r="7" spans="1:10">
      <c r="A7" s="106"/>
      <c r="B7" s="107"/>
      <c r="C7" s="106"/>
      <c r="D7" s="106"/>
      <c r="E7" s="106"/>
      <c r="F7" s="106"/>
      <c r="G7" s="106"/>
      <c r="H7" s="106"/>
      <c r="I7" s="172"/>
    </row>
    <row r="8" spans="1:10" ht="18">
      <c r="A8" s="106"/>
      <c r="B8" s="108" t="s">
        <v>180</v>
      </c>
      <c r="C8" s="110"/>
      <c r="D8" s="110"/>
      <c r="E8" s="111"/>
      <c r="F8" s="111"/>
      <c r="G8" s="111"/>
      <c r="H8" s="111"/>
      <c r="I8" s="316"/>
    </row>
    <row r="9" spans="1:10" ht="15">
      <c r="A9" s="106"/>
      <c r="B9" s="112"/>
      <c r="C9" s="111"/>
      <c r="D9" s="111"/>
      <c r="E9" s="111"/>
      <c r="F9" s="111"/>
      <c r="G9" s="111"/>
      <c r="H9" s="111"/>
      <c r="I9" s="316"/>
    </row>
    <row r="10" spans="1:10" ht="20.100000000000001" customHeight="1">
      <c r="A10" s="106"/>
      <c r="B10" s="112" t="s">
        <v>174</v>
      </c>
      <c r="C10" s="111" t="s">
        <v>177</v>
      </c>
      <c r="D10" s="111"/>
      <c r="E10" s="111"/>
      <c r="F10" s="111"/>
      <c r="G10" s="111"/>
      <c r="H10" s="111"/>
      <c r="I10" s="317" t="s">
        <v>173</v>
      </c>
    </row>
    <row r="11" spans="1:10" ht="20.100000000000001" customHeight="1">
      <c r="A11" s="106"/>
      <c r="B11" s="112" t="s">
        <v>236</v>
      </c>
      <c r="C11" s="111" t="s">
        <v>175</v>
      </c>
      <c r="D11" s="111"/>
      <c r="E11" s="111"/>
      <c r="F11" s="111"/>
      <c r="G11" s="111"/>
      <c r="H11" s="111"/>
      <c r="I11" s="318">
        <v>1</v>
      </c>
    </row>
    <row r="12" spans="1:10" ht="20.100000000000001" customHeight="1">
      <c r="A12" s="106"/>
      <c r="B12" s="112" t="s">
        <v>237</v>
      </c>
      <c r="C12" s="111" t="s">
        <v>176</v>
      </c>
      <c r="D12" s="111"/>
      <c r="E12" s="111"/>
      <c r="F12" s="111"/>
      <c r="G12" s="111"/>
      <c r="H12" s="111"/>
      <c r="I12" s="318">
        <v>2</v>
      </c>
    </row>
    <row r="13" spans="1:10" ht="20.100000000000001" customHeight="1">
      <c r="A13" s="106"/>
      <c r="B13" s="281" t="s">
        <v>273</v>
      </c>
      <c r="C13" s="281" t="s">
        <v>256</v>
      </c>
      <c r="D13" s="111"/>
      <c r="E13" s="111"/>
      <c r="F13" s="111"/>
      <c r="G13" s="111"/>
      <c r="H13" s="111"/>
      <c r="I13" s="318">
        <v>3</v>
      </c>
    </row>
    <row r="14" spans="1:10" ht="20.100000000000001" customHeight="1">
      <c r="A14" s="106"/>
      <c r="B14" s="112" t="s">
        <v>238</v>
      </c>
      <c r="C14" s="281" t="s">
        <v>257</v>
      </c>
      <c r="D14" s="111"/>
      <c r="E14" s="111"/>
      <c r="F14" s="111"/>
      <c r="G14" s="111"/>
      <c r="H14" s="111"/>
      <c r="I14" s="318">
        <v>4</v>
      </c>
    </row>
    <row r="15" spans="1:10" ht="20.100000000000001" customHeight="1">
      <c r="A15" s="106"/>
      <c r="B15" s="112" t="s">
        <v>239</v>
      </c>
      <c r="C15" s="111" t="s">
        <v>234</v>
      </c>
      <c r="D15" s="111"/>
      <c r="E15" s="111"/>
      <c r="F15" s="111"/>
      <c r="G15" s="111"/>
      <c r="H15" s="111"/>
      <c r="I15" s="318">
        <v>5</v>
      </c>
    </row>
    <row r="16" spans="1:10" ht="20.100000000000001" customHeight="1">
      <c r="A16" s="106"/>
      <c r="B16" s="112" t="s">
        <v>240</v>
      </c>
      <c r="C16" s="111" t="s">
        <v>235</v>
      </c>
      <c r="D16" s="111"/>
      <c r="E16" s="111"/>
      <c r="F16" s="111"/>
      <c r="G16" s="111"/>
      <c r="H16" s="111"/>
      <c r="I16" s="318">
        <v>6</v>
      </c>
    </row>
    <row r="17" spans="1:9" ht="20.100000000000001" customHeight="1">
      <c r="A17" s="106"/>
      <c r="B17" s="281" t="s">
        <v>241</v>
      </c>
      <c r="C17" s="111" t="s">
        <v>178</v>
      </c>
      <c r="D17" s="111"/>
      <c r="E17" s="111"/>
      <c r="F17" s="111"/>
      <c r="G17" s="111"/>
      <c r="H17" s="111"/>
      <c r="I17" s="318">
        <v>7</v>
      </c>
    </row>
    <row r="18" spans="1:9" ht="20.100000000000001" customHeight="1">
      <c r="A18" s="106"/>
      <c r="B18" s="281" t="s">
        <v>242</v>
      </c>
      <c r="C18" s="111" t="s">
        <v>179</v>
      </c>
      <c r="D18" s="111"/>
      <c r="E18" s="111"/>
      <c r="F18" s="111"/>
      <c r="G18" s="111"/>
      <c r="H18" s="111"/>
      <c r="I18" s="318">
        <v>9</v>
      </c>
    </row>
    <row r="19" spans="1:9">
      <c r="A19" s="106"/>
      <c r="B19" s="107"/>
      <c r="C19" s="106"/>
      <c r="D19" s="106"/>
      <c r="E19" s="106"/>
      <c r="F19" s="106"/>
      <c r="G19" s="106"/>
      <c r="H19" s="106"/>
      <c r="I19" s="172"/>
    </row>
    <row r="20" spans="1:9">
      <c r="A20" s="106"/>
      <c r="B20" s="107"/>
      <c r="C20" s="106"/>
      <c r="D20" s="106"/>
      <c r="E20" s="106"/>
      <c r="F20" s="106"/>
      <c r="G20" s="106"/>
      <c r="H20" s="106"/>
      <c r="I20" s="172"/>
    </row>
    <row r="21" spans="1:9">
      <c r="A21" s="106"/>
      <c r="B21" s="107"/>
      <c r="C21" s="106"/>
      <c r="D21" s="106"/>
      <c r="E21" s="106"/>
      <c r="F21" s="106"/>
      <c r="G21" s="106"/>
      <c r="H21" s="106"/>
      <c r="I21" s="172"/>
    </row>
    <row r="22" spans="1:9">
      <c r="A22" s="106"/>
      <c r="B22" s="107"/>
      <c r="C22" s="106"/>
      <c r="D22" s="106"/>
      <c r="E22" s="106"/>
      <c r="F22" s="106"/>
      <c r="G22" s="106"/>
      <c r="H22" s="106"/>
      <c r="I22" s="172"/>
    </row>
    <row r="23" spans="1:9">
      <c r="A23" s="106"/>
      <c r="B23" s="107"/>
      <c r="C23" s="106"/>
      <c r="D23" s="106"/>
      <c r="E23" s="106"/>
      <c r="F23" s="106"/>
      <c r="G23" s="106"/>
      <c r="H23" s="106"/>
      <c r="I23" s="172"/>
    </row>
    <row r="24" spans="1:9">
      <c r="A24" s="106"/>
      <c r="B24" s="107"/>
      <c r="C24" s="106"/>
      <c r="D24" s="106"/>
      <c r="E24" s="106"/>
      <c r="F24" s="106"/>
      <c r="G24" s="106"/>
      <c r="H24" s="106"/>
      <c r="I24" s="172"/>
    </row>
    <row r="25" spans="1:9">
      <c r="A25" s="106"/>
      <c r="B25" s="107"/>
      <c r="C25" s="106"/>
      <c r="D25" s="106"/>
      <c r="E25" s="106"/>
      <c r="F25" s="106"/>
      <c r="G25" s="106"/>
      <c r="H25" s="106"/>
      <c r="I25" s="172"/>
    </row>
    <row r="26" spans="1:9">
      <c r="A26" s="106"/>
      <c r="B26" s="107"/>
      <c r="C26" s="106"/>
      <c r="D26" s="106"/>
      <c r="E26" s="106"/>
      <c r="F26" s="106"/>
      <c r="G26" s="106"/>
      <c r="H26" s="106"/>
      <c r="I26" s="172"/>
    </row>
    <row r="27" spans="1:9">
      <c r="A27" s="106"/>
      <c r="B27" s="107"/>
      <c r="C27" s="106"/>
      <c r="D27" s="106"/>
      <c r="E27" s="106"/>
      <c r="F27" s="106"/>
      <c r="G27" s="106"/>
      <c r="H27" s="106"/>
      <c r="I27" s="172"/>
    </row>
    <row r="28" spans="1:9">
      <c r="A28" s="106"/>
      <c r="B28" s="107"/>
      <c r="C28" s="106"/>
      <c r="D28" s="106"/>
      <c r="E28" s="106"/>
      <c r="F28" s="106"/>
      <c r="G28" s="106"/>
      <c r="H28" s="106"/>
      <c r="I28" s="172"/>
    </row>
    <row r="29" spans="1:9">
      <c r="A29" s="106"/>
      <c r="B29" s="107"/>
      <c r="C29" s="106"/>
      <c r="D29" s="106"/>
      <c r="E29" s="106"/>
      <c r="F29" s="106"/>
      <c r="G29" s="106"/>
      <c r="H29" s="106"/>
      <c r="I29" s="172"/>
    </row>
    <row r="30" spans="1:9">
      <c r="A30" s="106"/>
      <c r="B30" s="107"/>
      <c r="C30" s="106"/>
      <c r="D30" s="106"/>
      <c r="E30" s="106"/>
      <c r="F30" s="106"/>
      <c r="G30" s="106"/>
      <c r="H30" s="106"/>
      <c r="I30" s="172"/>
    </row>
    <row r="31" spans="1:9">
      <c r="A31" s="106"/>
      <c r="B31" s="107"/>
      <c r="C31" s="106"/>
      <c r="D31" s="106"/>
      <c r="E31" s="106"/>
      <c r="F31" s="106"/>
      <c r="G31" s="106"/>
      <c r="H31" s="106"/>
      <c r="I31" s="172"/>
    </row>
    <row r="32" spans="1:9">
      <c r="A32" s="113"/>
      <c r="B32" s="114"/>
      <c r="C32" s="113"/>
      <c r="D32" s="113"/>
      <c r="E32" s="113"/>
      <c r="F32" s="113"/>
      <c r="G32" s="113"/>
      <c r="H32" s="113"/>
      <c r="I32" s="163"/>
    </row>
  </sheetData>
  <mergeCells count="1">
    <mergeCell ref="C2:F2"/>
  </mergeCells>
  <phoneticPr fontId="2" type="noConversion"/>
  <pageMargins left="0.75" right="0.75" top="1" bottom="1" header="0.5" footer="0.5"/>
  <pageSetup scale="108" orientation="portrait" r:id="rId1"/>
  <headerFooter alignWithMargins="0">
    <oddHeader>&amp;LTriangle Expressway
Toll Collection System RFP&amp;RSECTION III
Price Proposal Rev 121908</oddHeader>
    <oddFooter>&amp;L© 2009 ACS State &amp;&amp; Local Solutions, Inc.
Submittal Date: February 2, 2009&amp;C
&amp;RPage III.&amp;A.&amp;P
Price Proposal - Part 1</oddFooter>
  </headerFooter>
</worksheet>
</file>

<file path=xl/worksheets/sheet2.xml><?xml version="1.0" encoding="utf-8"?>
<worksheet xmlns="http://schemas.openxmlformats.org/spreadsheetml/2006/main" xmlns:r="http://schemas.openxmlformats.org/officeDocument/2006/relationships">
  <sheetPr codeName="Sheet2"/>
  <dimension ref="A1:J97"/>
  <sheetViews>
    <sheetView view="pageBreakPreview" topLeftCell="A85" zoomScale="145" zoomScaleNormal="100" zoomScaleSheetLayoutView="145" workbookViewId="0">
      <selection activeCell="G92" sqref="G92"/>
    </sheetView>
  </sheetViews>
  <sheetFormatPr defaultColWidth="9.140625" defaultRowHeight="12.75"/>
  <cols>
    <col min="1" max="1" width="1.7109375" style="1" customWidth="1"/>
    <col min="2" max="2" width="1.7109375" style="2" customWidth="1"/>
    <col min="3" max="4" width="5.7109375" style="1" customWidth="1"/>
    <col min="5" max="5" width="35.7109375" style="1" customWidth="1"/>
    <col min="6" max="7" width="16.7109375" style="1" customWidth="1"/>
    <col min="8" max="8" width="11.7109375" style="2" customWidth="1"/>
    <col min="9" max="9" width="11.7109375" style="1" customWidth="1"/>
    <col min="10" max="10" width="1.7109375" style="2" customWidth="1"/>
    <col min="11" max="16384" width="9.140625" style="1"/>
  </cols>
  <sheetData>
    <row r="1" spans="2:10" s="3" customFormat="1" ht="24.95" customHeight="1" thickTop="1">
      <c r="B1" s="28"/>
      <c r="C1" s="48" t="s">
        <v>295</v>
      </c>
      <c r="D1" s="23"/>
      <c r="E1" s="23"/>
      <c r="F1" s="23"/>
      <c r="G1" s="23"/>
      <c r="H1" s="23"/>
      <c r="I1" s="23"/>
      <c r="J1" s="25"/>
    </row>
    <row r="2" spans="2:10" s="10" customFormat="1" ht="9.9499999999999993" customHeight="1">
      <c r="B2" s="115"/>
      <c r="C2" s="116"/>
      <c r="D2" s="117"/>
      <c r="E2" s="117"/>
      <c r="F2" s="117"/>
      <c r="G2" s="117"/>
      <c r="H2" s="117"/>
      <c r="I2" s="118"/>
      <c r="J2" s="119"/>
    </row>
    <row r="3" spans="2:10" s="10" customFormat="1" ht="12.75" customHeight="1">
      <c r="B3" s="115"/>
      <c r="C3" s="324" t="s">
        <v>221</v>
      </c>
      <c r="D3" s="325"/>
      <c r="E3" s="325"/>
      <c r="F3" s="325"/>
      <c r="G3" s="325"/>
      <c r="H3" s="325"/>
      <c r="I3" s="325"/>
      <c r="J3" s="119"/>
    </row>
    <row r="4" spans="2:10" s="10" customFormat="1" ht="9.9499999999999993" customHeight="1">
      <c r="B4" s="115"/>
      <c r="C4" s="121"/>
      <c r="D4" s="121"/>
      <c r="E4" s="121"/>
      <c r="F4" s="121"/>
      <c r="G4" s="121"/>
      <c r="H4" s="121"/>
      <c r="I4" s="121"/>
      <c r="J4" s="119"/>
    </row>
    <row r="5" spans="2:10" s="10" customFormat="1" ht="25.5" customHeight="1">
      <c r="B5" s="115"/>
      <c r="C5" s="324" t="s">
        <v>144</v>
      </c>
      <c r="D5" s="325"/>
      <c r="E5" s="325"/>
      <c r="F5" s="325"/>
      <c r="G5" s="325"/>
      <c r="H5" s="325"/>
      <c r="I5" s="325"/>
      <c r="J5" s="119"/>
    </row>
    <row r="6" spans="2:10" s="10" customFormat="1" ht="9.9499999999999993" customHeight="1">
      <c r="B6" s="115"/>
      <c r="C6" s="121"/>
      <c r="D6" s="121"/>
      <c r="E6" s="121"/>
      <c r="F6" s="121"/>
      <c r="G6" s="121"/>
      <c r="H6" s="121"/>
      <c r="I6" s="121"/>
      <c r="J6" s="119"/>
    </row>
    <row r="7" spans="2:10" s="10" customFormat="1" ht="63" customHeight="1">
      <c r="B7" s="115"/>
      <c r="C7" s="326" t="s">
        <v>289</v>
      </c>
      <c r="D7" s="326"/>
      <c r="E7" s="326"/>
      <c r="F7" s="326"/>
      <c r="G7" s="326"/>
      <c r="H7" s="326"/>
      <c r="I7" s="326"/>
      <c r="J7" s="119"/>
    </row>
    <row r="8" spans="2:10" s="10" customFormat="1" ht="9.9499999999999993" customHeight="1">
      <c r="B8" s="115"/>
      <c r="C8" s="121"/>
      <c r="D8" s="121"/>
      <c r="E8" s="121"/>
      <c r="F8" s="121"/>
      <c r="G8" s="121"/>
      <c r="H8" s="121"/>
      <c r="I8" s="121"/>
      <c r="J8" s="119"/>
    </row>
    <row r="9" spans="2:10" s="10" customFormat="1" ht="30" customHeight="1">
      <c r="B9" s="115"/>
      <c r="C9" s="326" t="s">
        <v>139</v>
      </c>
      <c r="D9" s="327"/>
      <c r="E9" s="327"/>
      <c r="F9" s="327"/>
      <c r="G9" s="327"/>
      <c r="H9" s="327"/>
      <c r="I9" s="327"/>
      <c r="J9" s="119"/>
    </row>
    <row r="10" spans="2:10" s="10" customFormat="1" ht="9.9499999999999993" customHeight="1">
      <c r="B10" s="115"/>
      <c r="C10" s="121"/>
      <c r="D10" s="121"/>
      <c r="E10" s="121"/>
      <c r="F10" s="121"/>
      <c r="G10" s="121"/>
      <c r="H10" s="121"/>
      <c r="I10" s="121"/>
      <c r="J10" s="119"/>
    </row>
    <row r="11" spans="2:10" s="10" customFormat="1" ht="38.1" customHeight="1">
      <c r="B11" s="115"/>
      <c r="C11" s="329" t="s">
        <v>346</v>
      </c>
      <c r="D11" s="329"/>
      <c r="E11" s="329"/>
      <c r="F11" s="329"/>
      <c r="G11" s="329"/>
      <c r="H11" s="329"/>
      <c r="I11" s="329"/>
      <c r="J11" s="119"/>
    </row>
    <row r="12" spans="2:10" s="10" customFormat="1" ht="9.9499999999999993" customHeight="1">
      <c r="B12" s="115"/>
      <c r="C12" s="121"/>
      <c r="D12" s="120"/>
      <c r="E12" s="120"/>
      <c r="F12" s="120"/>
      <c r="G12" s="120"/>
      <c r="H12" s="120"/>
      <c r="I12" s="272"/>
      <c r="J12" s="119"/>
    </row>
    <row r="13" spans="2:10" s="10" customFormat="1" ht="9.9499999999999993" customHeight="1">
      <c r="B13" s="115"/>
      <c r="C13" s="140" t="s">
        <v>231</v>
      </c>
      <c r="D13" s="121"/>
      <c r="E13" s="121"/>
      <c r="F13" s="121"/>
      <c r="G13" s="121"/>
      <c r="H13" s="121"/>
      <c r="I13" s="121"/>
      <c r="J13" s="119"/>
    </row>
    <row r="14" spans="2:10" s="10" customFormat="1" ht="63.75" customHeight="1">
      <c r="B14" s="115"/>
      <c r="C14" s="126"/>
      <c r="D14" s="328" t="s">
        <v>296</v>
      </c>
      <c r="E14" s="336"/>
      <c r="F14" s="336"/>
      <c r="G14" s="336"/>
      <c r="H14" s="336"/>
      <c r="I14" s="336"/>
      <c r="J14" s="119"/>
    </row>
    <row r="15" spans="2:10" s="10" customFormat="1" ht="9.9499999999999993" customHeight="1">
      <c r="B15" s="115"/>
      <c r="C15" s="121"/>
      <c r="D15" s="121"/>
      <c r="E15" s="121"/>
      <c r="F15" s="121"/>
      <c r="G15" s="121"/>
      <c r="H15" s="121"/>
      <c r="I15" s="121"/>
      <c r="J15" s="119"/>
    </row>
    <row r="16" spans="2:10" s="10" customFormat="1" ht="9.9499999999999993" customHeight="1">
      <c r="B16" s="115"/>
      <c r="C16" s="140" t="s">
        <v>233</v>
      </c>
      <c r="D16" s="121"/>
      <c r="E16" s="121"/>
      <c r="F16" s="121"/>
      <c r="G16" s="121"/>
      <c r="H16" s="121"/>
      <c r="I16" s="121"/>
      <c r="J16" s="119"/>
    </row>
    <row r="17" spans="2:10" s="10" customFormat="1" ht="12.75" customHeight="1">
      <c r="B17" s="115"/>
      <c r="C17" s="123"/>
      <c r="D17" s="334" t="s">
        <v>220</v>
      </c>
      <c r="E17" s="335"/>
      <c r="F17" s="335"/>
      <c r="G17" s="335"/>
      <c r="H17" s="335"/>
      <c r="I17" s="335"/>
      <c r="J17" s="119"/>
    </row>
    <row r="18" spans="2:10" s="10" customFormat="1" ht="9.9499999999999993" customHeight="1">
      <c r="B18" s="115"/>
      <c r="C18" s="121"/>
      <c r="D18" s="121"/>
      <c r="E18" s="121"/>
      <c r="F18" s="121"/>
      <c r="G18" s="121"/>
      <c r="H18" s="121"/>
      <c r="I18" s="121"/>
      <c r="J18" s="119"/>
    </row>
    <row r="19" spans="2:10" s="10" customFormat="1" ht="12.75" customHeight="1">
      <c r="B19" s="115"/>
      <c r="C19" s="337" t="s">
        <v>232</v>
      </c>
      <c r="D19" s="325"/>
      <c r="E19" s="325"/>
      <c r="F19" s="121"/>
      <c r="G19" s="121"/>
      <c r="H19" s="121"/>
      <c r="I19" s="121"/>
      <c r="J19" s="119"/>
    </row>
    <row r="20" spans="2:10" s="10" customFormat="1" ht="25.5" customHeight="1">
      <c r="B20" s="115"/>
      <c r="C20" s="125"/>
      <c r="D20" s="330" t="s">
        <v>230</v>
      </c>
      <c r="E20" s="331"/>
      <c r="F20" s="331"/>
      <c r="G20" s="331"/>
      <c r="H20" s="331"/>
      <c r="I20" s="331"/>
      <c r="J20" s="119"/>
    </row>
    <row r="21" spans="2:10" s="10" customFormat="1" ht="12.75" customHeight="1">
      <c r="B21" s="115"/>
      <c r="C21" s="125"/>
      <c r="D21" s="120"/>
      <c r="E21" s="120"/>
      <c r="F21" s="121"/>
      <c r="G21" s="121"/>
      <c r="H21" s="121"/>
      <c r="I21" s="121"/>
      <c r="J21" s="119"/>
    </row>
    <row r="22" spans="2:10" s="10" customFormat="1" ht="12.75" customHeight="1">
      <c r="B22" s="115"/>
      <c r="C22" s="140" t="s">
        <v>362</v>
      </c>
      <c r="D22" s="120"/>
      <c r="E22" s="120"/>
      <c r="F22" s="121"/>
      <c r="G22" s="121"/>
      <c r="H22" s="121"/>
      <c r="I22" s="121"/>
      <c r="J22" s="119"/>
    </row>
    <row r="23" spans="2:10" s="10" customFormat="1" ht="12.75" customHeight="1">
      <c r="B23" s="115"/>
      <c r="C23" s="125"/>
      <c r="D23" s="328" t="s">
        <v>158</v>
      </c>
      <c r="E23" s="328"/>
      <c r="F23" s="327"/>
      <c r="G23" s="327"/>
      <c r="H23" s="327"/>
      <c r="I23" s="327"/>
      <c r="J23" s="119"/>
    </row>
    <row r="24" spans="2:10" s="10" customFormat="1" ht="9.9499999999999993" customHeight="1">
      <c r="B24" s="115"/>
      <c r="C24" s="125"/>
      <c r="D24" s="121"/>
      <c r="E24" s="121"/>
      <c r="F24" s="121"/>
      <c r="G24" s="121"/>
      <c r="H24" s="121"/>
      <c r="I24" s="121"/>
      <c r="J24" s="119"/>
    </row>
    <row r="25" spans="2:10" s="10" customFormat="1" ht="12.75" customHeight="1">
      <c r="B25" s="115"/>
      <c r="C25" s="337" t="s">
        <v>290</v>
      </c>
      <c r="D25" s="325"/>
      <c r="E25" s="325"/>
      <c r="F25" s="121"/>
      <c r="G25" s="121"/>
      <c r="H25" s="121"/>
      <c r="I25" s="121"/>
      <c r="J25" s="119"/>
    </row>
    <row r="26" spans="2:10" s="10" customFormat="1" ht="12.75" customHeight="1">
      <c r="B26" s="115"/>
      <c r="C26" s="125"/>
      <c r="D26" s="325" t="s">
        <v>159</v>
      </c>
      <c r="E26" s="325"/>
      <c r="F26" s="325"/>
      <c r="G26" s="325"/>
      <c r="H26" s="325"/>
      <c r="I26" s="325"/>
      <c r="J26" s="119"/>
    </row>
    <row r="27" spans="2:10" s="10" customFormat="1" ht="12.75" customHeight="1">
      <c r="B27" s="115"/>
      <c r="C27" s="125"/>
      <c r="D27" s="325" t="s">
        <v>291</v>
      </c>
      <c r="E27" s="325"/>
      <c r="F27" s="325"/>
      <c r="G27" s="325"/>
      <c r="H27" s="325"/>
      <c r="I27" s="325"/>
      <c r="J27" s="119"/>
    </row>
    <row r="28" spans="2:10" s="10" customFormat="1" ht="12.75" customHeight="1">
      <c r="B28" s="115"/>
      <c r="C28" s="125"/>
      <c r="D28" s="325" t="s">
        <v>243</v>
      </c>
      <c r="E28" s="325"/>
      <c r="F28" s="325"/>
      <c r="G28" s="325"/>
      <c r="H28" s="325"/>
      <c r="I28" s="325"/>
      <c r="J28" s="119"/>
    </row>
    <row r="29" spans="2:10" s="10" customFormat="1" ht="12.75" customHeight="1">
      <c r="B29" s="115"/>
      <c r="C29" s="125"/>
      <c r="D29" s="325" t="s">
        <v>160</v>
      </c>
      <c r="E29" s="325"/>
      <c r="F29" s="325"/>
      <c r="G29" s="325"/>
      <c r="H29" s="325"/>
      <c r="I29" s="325"/>
      <c r="J29" s="119"/>
    </row>
    <row r="30" spans="2:10" s="10" customFormat="1" ht="12.75" customHeight="1">
      <c r="B30" s="115"/>
      <c r="C30" s="125"/>
      <c r="D30" s="137"/>
      <c r="E30" s="120"/>
      <c r="F30" s="120"/>
      <c r="G30" s="120"/>
      <c r="H30" s="120"/>
      <c r="I30" s="120"/>
      <c r="J30" s="119"/>
    </row>
    <row r="31" spans="2:10" s="10" customFormat="1" ht="9.9499999999999993" customHeight="1">
      <c r="B31" s="115"/>
      <c r="C31" s="125"/>
      <c r="D31" s="121"/>
      <c r="E31" s="121"/>
      <c r="F31" s="121"/>
      <c r="G31" s="121"/>
      <c r="H31" s="121"/>
      <c r="I31" s="121"/>
      <c r="J31" s="119"/>
    </row>
    <row r="32" spans="2:10" s="10" customFormat="1" ht="12.75" customHeight="1">
      <c r="B32" s="115"/>
      <c r="C32" s="121"/>
      <c r="D32" s="337" t="s">
        <v>292</v>
      </c>
      <c r="E32" s="325"/>
      <c r="F32" s="121"/>
      <c r="G32" s="121"/>
      <c r="H32" s="121"/>
      <c r="I32" s="121"/>
      <c r="J32" s="119"/>
    </row>
    <row r="33" spans="1:10" s="10" customFormat="1" ht="90" customHeight="1">
      <c r="B33" s="115"/>
      <c r="C33" s="120"/>
      <c r="D33" s="127"/>
      <c r="E33" s="338" t="s">
        <v>347</v>
      </c>
      <c r="F33" s="325"/>
      <c r="G33" s="325"/>
      <c r="H33" s="325"/>
      <c r="I33" s="325"/>
      <c r="J33" s="119"/>
    </row>
    <row r="34" spans="1:10" s="10" customFormat="1" ht="9.9499999999999993" customHeight="1">
      <c r="B34" s="128"/>
      <c r="C34" s="129"/>
      <c r="D34" s="129"/>
      <c r="E34" s="129"/>
      <c r="F34" s="129"/>
      <c r="G34" s="129"/>
      <c r="H34" s="129"/>
      <c r="I34" s="129"/>
      <c r="J34" s="130"/>
    </row>
    <row r="35" spans="1:10" s="10" customFormat="1" ht="9.9499999999999993" customHeight="1">
      <c r="B35" s="115"/>
      <c r="C35" s="120"/>
      <c r="D35" s="120"/>
      <c r="E35" s="120"/>
      <c r="F35" s="120"/>
      <c r="G35" s="120"/>
      <c r="H35" s="120"/>
      <c r="I35" s="120"/>
      <c r="J35" s="119"/>
    </row>
    <row r="36" spans="1:10" s="10" customFormat="1" ht="69.95" customHeight="1">
      <c r="B36" s="115"/>
      <c r="C36" s="120"/>
      <c r="D36" s="127"/>
      <c r="E36" s="338" t="s">
        <v>348</v>
      </c>
      <c r="F36" s="325"/>
      <c r="G36" s="325"/>
      <c r="H36" s="325"/>
      <c r="I36" s="325"/>
      <c r="J36" s="119"/>
    </row>
    <row r="37" spans="1:10" s="10" customFormat="1" ht="9.9499999999999993" customHeight="1">
      <c r="B37" s="115"/>
      <c r="C37" s="120"/>
      <c r="D37" s="127"/>
      <c r="E37" s="127"/>
      <c r="F37" s="120"/>
      <c r="G37" s="120"/>
      <c r="H37" s="120"/>
      <c r="I37" s="120"/>
      <c r="J37" s="119"/>
    </row>
    <row r="38" spans="1:10" s="10" customFormat="1" ht="9.9499999999999993" customHeight="1">
      <c r="B38" s="115"/>
      <c r="C38" s="120"/>
      <c r="D38" s="127"/>
      <c r="E38" s="127"/>
      <c r="F38" s="127"/>
      <c r="G38" s="127"/>
      <c r="H38" s="127"/>
      <c r="I38" s="127"/>
      <c r="J38" s="119"/>
    </row>
    <row r="39" spans="1:10" s="10" customFormat="1" ht="9.9499999999999993" customHeight="1">
      <c r="B39" s="115"/>
      <c r="C39" s="120"/>
      <c r="D39" s="337" t="s">
        <v>292</v>
      </c>
      <c r="E39" s="325"/>
      <c r="F39" s="120"/>
      <c r="G39" s="120"/>
      <c r="H39" s="120"/>
      <c r="I39" s="120"/>
      <c r="J39" s="119"/>
    </row>
    <row r="40" spans="1:10" s="10" customFormat="1">
      <c r="B40" s="115"/>
      <c r="C40" s="120"/>
      <c r="D40" s="127"/>
      <c r="E40" s="338" t="s">
        <v>297</v>
      </c>
      <c r="F40" s="325"/>
      <c r="G40" s="325"/>
      <c r="H40" s="325"/>
      <c r="I40" s="325"/>
      <c r="J40" s="119"/>
    </row>
    <row r="41" spans="1:10" s="10" customFormat="1" ht="9.9499999999999993" customHeight="1">
      <c r="B41" s="115"/>
      <c r="C41" s="120"/>
      <c r="D41" s="120"/>
      <c r="E41" s="120"/>
      <c r="F41" s="120"/>
      <c r="G41" s="120"/>
      <c r="H41" s="120"/>
      <c r="I41" s="120"/>
      <c r="J41" s="119"/>
    </row>
    <row r="42" spans="1:10" s="10" customFormat="1" ht="24.95" customHeight="1">
      <c r="B42" s="115"/>
      <c r="C42" s="120"/>
      <c r="D42" s="127"/>
      <c r="E42" s="338" t="s">
        <v>141</v>
      </c>
      <c r="F42" s="325"/>
      <c r="G42" s="325"/>
      <c r="H42" s="325"/>
      <c r="I42" s="325"/>
      <c r="J42" s="119"/>
    </row>
    <row r="43" spans="1:10" s="10" customFormat="1" ht="9.9499999999999993" customHeight="1">
      <c r="B43" s="115"/>
      <c r="C43" s="120"/>
      <c r="D43" s="131"/>
      <c r="E43" s="131"/>
      <c r="F43" s="131"/>
      <c r="G43" s="131"/>
      <c r="H43" s="131"/>
      <c r="I43" s="131"/>
      <c r="J43" s="119"/>
    </row>
    <row r="44" spans="1:10" s="10" customFormat="1" ht="67.150000000000006" customHeight="1">
      <c r="B44" s="115"/>
      <c r="C44" s="120"/>
      <c r="D44" s="132"/>
      <c r="E44" s="340" t="s">
        <v>293</v>
      </c>
      <c r="F44" s="327"/>
      <c r="G44" s="327"/>
      <c r="H44" s="327"/>
      <c r="I44" s="327"/>
      <c r="J44" s="119"/>
    </row>
    <row r="45" spans="1:10" ht="9.9499999999999993" customHeight="1">
      <c r="A45" s="44"/>
      <c r="B45" s="115"/>
      <c r="C45" s="120"/>
      <c r="D45" s="122"/>
      <c r="E45" s="122"/>
      <c r="F45" s="122"/>
      <c r="G45" s="122"/>
      <c r="H45" s="122"/>
      <c r="I45" s="122"/>
      <c r="J45" s="133"/>
    </row>
    <row r="46" spans="1:10" s="44" customFormat="1" ht="38.1" customHeight="1">
      <c r="B46" s="115"/>
      <c r="C46" s="120"/>
      <c r="D46" s="125"/>
      <c r="E46" s="337" t="s">
        <v>0</v>
      </c>
      <c r="F46" s="325"/>
      <c r="G46" s="325"/>
      <c r="H46" s="325"/>
      <c r="I46" s="325"/>
      <c r="J46" s="133"/>
    </row>
    <row r="47" spans="1:10" ht="9.9499999999999993" customHeight="1">
      <c r="A47" s="44"/>
      <c r="B47" s="115"/>
      <c r="C47" s="120"/>
      <c r="D47" s="134"/>
      <c r="E47" s="134"/>
      <c r="F47" s="134"/>
      <c r="G47" s="134"/>
      <c r="H47" s="134"/>
      <c r="I47" s="134"/>
      <c r="J47" s="133"/>
    </row>
    <row r="48" spans="1:10" ht="9.9499999999999993" customHeight="1">
      <c r="A48" s="44"/>
      <c r="B48" s="115"/>
      <c r="C48" s="120"/>
      <c r="D48" s="122"/>
      <c r="E48" s="122"/>
      <c r="F48" s="122"/>
      <c r="G48" s="122"/>
      <c r="H48" s="122"/>
      <c r="I48" s="122"/>
      <c r="J48" s="133"/>
    </row>
    <row r="49" spans="1:10" ht="12.75" customHeight="1">
      <c r="A49" s="44"/>
      <c r="B49" s="115"/>
      <c r="C49" s="120"/>
      <c r="D49" s="326" t="s">
        <v>294</v>
      </c>
      <c r="E49" s="327"/>
      <c r="F49" s="122"/>
      <c r="G49" s="122"/>
      <c r="H49" s="122"/>
      <c r="I49" s="122"/>
      <c r="J49" s="133"/>
    </row>
    <row r="50" spans="1:10" s="44" customFormat="1" ht="39.950000000000003" customHeight="1">
      <c r="B50" s="115"/>
      <c r="C50" s="120"/>
      <c r="D50" s="121"/>
      <c r="E50" s="326" t="s">
        <v>349</v>
      </c>
      <c r="F50" s="326"/>
      <c r="G50" s="326"/>
      <c r="H50" s="326"/>
      <c r="I50" s="326"/>
      <c r="J50" s="133"/>
    </row>
    <row r="51" spans="1:10" ht="9.9499999999999993" customHeight="1">
      <c r="B51" s="115"/>
      <c r="C51" s="135"/>
      <c r="D51" s="136"/>
      <c r="E51" s="136"/>
      <c r="F51" s="136"/>
      <c r="G51" s="136"/>
      <c r="H51" s="136"/>
      <c r="I51" s="136"/>
      <c r="J51" s="133"/>
    </row>
    <row r="52" spans="1:10" ht="12.75" customHeight="1">
      <c r="B52" s="115"/>
      <c r="C52" s="341" t="s">
        <v>1</v>
      </c>
      <c r="D52" s="342"/>
      <c r="E52" s="342"/>
      <c r="F52" s="136"/>
      <c r="G52" s="136"/>
      <c r="H52" s="136"/>
      <c r="I52" s="136"/>
      <c r="J52" s="133"/>
    </row>
    <row r="53" spans="1:10" ht="25.5" customHeight="1">
      <c r="B53" s="115"/>
      <c r="C53" s="125"/>
      <c r="D53" s="328" t="s">
        <v>298</v>
      </c>
      <c r="E53" s="328"/>
      <c r="F53" s="327"/>
      <c r="G53" s="327"/>
      <c r="H53" s="327"/>
      <c r="I53" s="327"/>
      <c r="J53" s="133"/>
    </row>
    <row r="54" spans="1:10" ht="9.9499999999999993" customHeight="1">
      <c r="B54" s="115"/>
      <c r="C54" s="125"/>
      <c r="D54" s="121"/>
      <c r="E54" s="121"/>
      <c r="F54" s="121"/>
      <c r="G54" s="121"/>
      <c r="H54" s="121"/>
      <c r="I54" s="121"/>
      <c r="J54" s="133"/>
    </row>
    <row r="55" spans="1:10" ht="12.75" customHeight="1">
      <c r="B55" s="115"/>
      <c r="C55" s="337" t="s">
        <v>2</v>
      </c>
      <c r="D55" s="325"/>
      <c r="E55" s="325"/>
      <c r="F55" s="121"/>
      <c r="G55" s="121"/>
      <c r="H55" s="121"/>
      <c r="I55" s="121"/>
      <c r="J55" s="133"/>
    </row>
    <row r="56" spans="1:10" ht="12.75" customHeight="1">
      <c r="B56" s="115"/>
      <c r="C56" s="125"/>
      <c r="D56" s="325" t="s">
        <v>161</v>
      </c>
      <c r="E56" s="325"/>
      <c r="F56" s="325"/>
      <c r="G56" s="325"/>
      <c r="H56" s="325"/>
      <c r="I56" s="325"/>
      <c r="J56" s="133"/>
    </row>
    <row r="57" spans="1:10" ht="12.75" customHeight="1">
      <c r="B57" s="115"/>
      <c r="C57" s="125"/>
      <c r="D57" s="325" t="s">
        <v>162</v>
      </c>
      <c r="E57" s="325"/>
      <c r="F57" s="325"/>
      <c r="G57" s="325"/>
      <c r="H57" s="325"/>
      <c r="I57" s="325"/>
      <c r="J57" s="133"/>
    </row>
    <row r="58" spans="1:10" ht="12.75" customHeight="1">
      <c r="B58" s="115"/>
      <c r="C58" s="125"/>
      <c r="D58" s="325" t="s">
        <v>243</v>
      </c>
      <c r="E58" s="325"/>
      <c r="F58" s="325"/>
      <c r="G58" s="325"/>
      <c r="H58" s="325"/>
      <c r="I58" s="325"/>
      <c r="J58" s="133"/>
    </row>
    <row r="59" spans="1:10" ht="38.450000000000003" customHeight="1">
      <c r="B59" s="115"/>
      <c r="C59" s="125"/>
      <c r="D59" s="325" t="s">
        <v>219</v>
      </c>
      <c r="E59" s="325"/>
      <c r="F59" s="325"/>
      <c r="G59" s="325"/>
      <c r="H59" s="325"/>
      <c r="I59" s="325"/>
      <c r="J59" s="133"/>
    </row>
    <row r="60" spans="1:10" ht="9.9499999999999993" customHeight="1">
      <c r="B60" s="115"/>
      <c r="C60" s="125"/>
      <c r="D60" s="120"/>
      <c r="E60" s="120"/>
      <c r="F60" s="120"/>
      <c r="G60" s="120"/>
      <c r="H60" s="120"/>
      <c r="I60" s="120"/>
      <c r="J60" s="133"/>
    </row>
    <row r="61" spans="1:10" ht="12.75" customHeight="1">
      <c r="B61" s="115"/>
      <c r="C61" s="121"/>
      <c r="D61" s="337" t="s">
        <v>163</v>
      </c>
      <c r="E61" s="325"/>
      <c r="F61" s="121"/>
      <c r="G61" s="121"/>
      <c r="H61" s="121"/>
      <c r="I61" s="121"/>
      <c r="J61" s="133"/>
    </row>
    <row r="62" spans="1:10" ht="63.95" customHeight="1">
      <c r="B62" s="115"/>
      <c r="C62" s="120"/>
      <c r="D62" s="127"/>
      <c r="E62" s="338" t="s">
        <v>350</v>
      </c>
      <c r="F62" s="324"/>
      <c r="G62" s="324"/>
      <c r="H62" s="324"/>
      <c r="I62" s="324"/>
      <c r="J62" s="133"/>
    </row>
    <row r="63" spans="1:10" ht="9.9499999999999993" customHeight="1">
      <c r="B63" s="128"/>
      <c r="C63" s="129"/>
      <c r="D63" s="129"/>
      <c r="E63" s="129"/>
      <c r="F63" s="129"/>
      <c r="G63" s="129"/>
      <c r="H63" s="129"/>
      <c r="I63" s="129"/>
      <c r="J63" s="138"/>
    </row>
    <row r="64" spans="1:10" ht="9.9499999999999993" customHeight="1">
      <c r="B64" s="115"/>
      <c r="C64" s="120"/>
      <c r="D64" s="120"/>
      <c r="E64" s="120"/>
      <c r="F64" s="120"/>
      <c r="G64" s="120"/>
      <c r="H64" s="120"/>
      <c r="I64" s="120"/>
      <c r="J64" s="133"/>
    </row>
    <row r="65" spans="2:10" ht="51" customHeight="1">
      <c r="B65" s="115"/>
      <c r="C65" s="120"/>
      <c r="D65" s="127"/>
      <c r="E65" s="338" t="s">
        <v>351</v>
      </c>
      <c r="F65" s="325"/>
      <c r="G65" s="325"/>
      <c r="H65" s="325"/>
      <c r="I65" s="325"/>
      <c r="J65" s="133"/>
    </row>
    <row r="66" spans="2:10" ht="12.75" customHeight="1">
      <c r="B66" s="115"/>
      <c r="C66" s="120"/>
      <c r="D66" s="127"/>
      <c r="E66" s="127"/>
      <c r="F66" s="120"/>
      <c r="G66" s="120"/>
      <c r="H66" s="120"/>
      <c r="I66" s="120"/>
      <c r="J66" s="133"/>
    </row>
    <row r="67" spans="2:10" ht="25.5" customHeight="1">
      <c r="B67" s="115"/>
      <c r="C67" s="135"/>
      <c r="D67" s="136"/>
      <c r="E67" s="340" t="s">
        <v>352</v>
      </c>
      <c r="F67" s="327"/>
      <c r="G67" s="327"/>
      <c r="H67" s="327"/>
      <c r="I67" s="327"/>
      <c r="J67" s="133"/>
    </row>
    <row r="68" spans="2:10" ht="25.5" customHeight="1">
      <c r="B68" s="115"/>
      <c r="C68" s="135"/>
      <c r="D68" s="136"/>
      <c r="E68" s="340" t="s">
        <v>353</v>
      </c>
      <c r="F68" s="327"/>
      <c r="G68" s="327"/>
      <c r="H68" s="327"/>
      <c r="I68" s="327"/>
      <c r="J68" s="133"/>
    </row>
    <row r="69" spans="2:10" ht="9.9499999999999993" customHeight="1">
      <c r="B69" s="115"/>
      <c r="C69" s="135"/>
      <c r="D69" s="136"/>
      <c r="E69" s="139"/>
      <c r="F69" s="139"/>
      <c r="G69" s="139"/>
      <c r="H69" s="139"/>
      <c r="I69" s="139"/>
      <c r="J69" s="133"/>
    </row>
    <row r="70" spans="2:10" ht="38.1" customHeight="1">
      <c r="B70" s="115"/>
      <c r="C70" s="135"/>
      <c r="D70" s="136"/>
      <c r="E70" s="340" t="s">
        <v>355</v>
      </c>
      <c r="F70" s="327"/>
      <c r="G70" s="327"/>
      <c r="H70" s="327"/>
      <c r="I70" s="327"/>
      <c r="J70" s="133"/>
    </row>
    <row r="71" spans="2:10" ht="9.9499999999999993" customHeight="1">
      <c r="B71" s="115"/>
      <c r="C71" s="135"/>
      <c r="D71" s="136"/>
      <c r="E71" s="136"/>
      <c r="F71" s="136"/>
      <c r="G71" s="136"/>
      <c r="H71" s="136"/>
      <c r="I71" s="136"/>
      <c r="J71" s="133"/>
    </row>
    <row r="72" spans="2:10" ht="12.75" customHeight="1">
      <c r="B72" s="115"/>
      <c r="C72" s="135"/>
      <c r="D72" s="326" t="s">
        <v>164</v>
      </c>
      <c r="E72" s="327"/>
      <c r="F72" s="122"/>
      <c r="G72" s="122"/>
      <c r="H72" s="122"/>
      <c r="I72" s="122"/>
      <c r="J72" s="133"/>
    </row>
    <row r="73" spans="2:10" ht="39.950000000000003" customHeight="1">
      <c r="B73" s="115"/>
      <c r="C73" s="135"/>
      <c r="D73" s="121"/>
      <c r="E73" s="326" t="s">
        <v>354</v>
      </c>
      <c r="F73" s="326"/>
      <c r="G73" s="326"/>
      <c r="H73" s="326"/>
      <c r="I73" s="326"/>
      <c r="J73" s="133"/>
    </row>
    <row r="74" spans="2:10" ht="11.25" customHeight="1">
      <c r="B74" s="115"/>
      <c r="C74" s="135"/>
      <c r="D74" s="121"/>
      <c r="E74" s="121"/>
      <c r="F74" s="121"/>
      <c r="G74" s="121"/>
      <c r="H74" s="121"/>
      <c r="I74" s="121"/>
      <c r="J74" s="133"/>
    </row>
    <row r="75" spans="2:10" ht="21" customHeight="1">
      <c r="B75" s="115"/>
      <c r="C75" s="140" t="s">
        <v>3</v>
      </c>
      <c r="D75" s="127"/>
      <c r="E75" s="127"/>
      <c r="F75" s="127"/>
      <c r="G75" s="127"/>
      <c r="H75" s="127"/>
      <c r="I75" s="127"/>
      <c r="J75" s="133"/>
    </row>
    <row r="76" spans="2:10" ht="21" customHeight="1">
      <c r="B76" s="115"/>
      <c r="C76" s="140"/>
      <c r="D76" s="344" t="s">
        <v>248</v>
      </c>
      <c r="E76" s="344"/>
      <c r="F76" s="344"/>
      <c r="G76" s="344"/>
      <c r="H76" s="344"/>
      <c r="I76" s="344"/>
      <c r="J76" s="133"/>
    </row>
    <row r="77" spans="2:10">
      <c r="B77" s="115"/>
      <c r="C77" s="140"/>
      <c r="D77" s="127"/>
      <c r="E77" s="274" t="s">
        <v>246</v>
      </c>
      <c r="F77" s="127"/>
      <c r="G77" s="127"/>
      <c r="H77" s="127"/>
      <c r="I77" s="127"/>
      <c r="J77" s="133"/>
    </row>
    <row r="78" spans="2:10">
      <c r="B78" s="115"/>
      <c r="C78" s="140"/>
      <c r="D78" s="127"/>
      <c r="E78" s="274" t="s">
        <v>247</v>
      </c>
      <c r="F78" s="127"/>
      <c r="G78" s="127"/>
      <c r="H78" s="127"/>
      <c r="I78" s="127"/>
      <c r="J78" s="133"/>
    </row>
    <row r="79" spans="2:10">
      <c r="B79" s="115"/>
      <c r="C79" s="140"/>
      <c r="D79" s="127"/>
      <c r="E79" s="274" t="s">
        <v>250</v>
      </c>
      <c r="F79" s="127"/>
      <c r="G79" s="127"/>
      <c r="H79" s="127"/>
      <c r="I79" s="127"/>
      <c r="J79" s="133"/>
    </row>
    <row r="80" spans="2:10">
      <c r="B80" s="115"/>
      <c r="C80" s="140"/>
      <c r="D80" s="127"/>
      <c r="E80" s="274" t="s">
        <v>249</v>
      </c>
      <c r="F80" s="127"/>
      <c r="G80" s="127"/>
      <c r="H80" s="127"/>
      <c r="I80" s="127"/>
      <c r="J80" s="133"/>
    </row>
    <row r="81" spans="2:10">
      <c r="B81" s="115"/>
      <c r="C81" s="140"/>
      <c r="D81" s="127"/>
      <c r="E81" s="275" t="s">
        <v>251</v>
      </c>
      <c r="F81" s="127"/>
      <c r="G81" s="127"/>
      <c r="H81" s="127"/>
      <c r="I81" s="127"/>
      <c r="J81" s="133"/>
    </row>
    <row r="82" spans="2:10" ht="6" customHeight="1">
      <c r="B82" s="115"/>
      <c r="C82" s="140"/>
      <c r="D82" s="127"/>
      <c r="E82" s="274"/>
      <c r="F82" s="127"/>
      <c r="G82" s="127"/>
      <c r="H82" s="127"/>
      <c r="I82" s="127"/>
      <c r="J82" s="133"/>
    </row>
    <row r="83" spans="2:10" ht="29.25" customHeight="1">
      <c r="B83" s="115"/>
      <c r="C83" s="140"/>
      <c r="D83" s="343" t="s">
        <v>356</v>
      </c>
      <c r="E83" s="332"/>
      <c r="F83" s="332"/>
      <c r="G83" s="332"/>
      <c r="H83" s="332"/>
      <c r="I83" s="332"/>
      <c r="J83" s="133"/>
    </row>
    <row r="84" spans="2:10" ht="8.25" customHeight="1">
      <c r="B84" s="115"/>
      <c r="C84" s="140"/>
      <c r="D84" s="142"/>
      <c r="E84" s="273"/>
      <c r="F84" s="273"/>
      <c r="G84" s="273"/>
      <c r="H84" s="273"/>
      <c r="I84" s="273"/>
      <c r="J84" s="133"/>
    </row>
    <row r="85" spans="2:10" ht="38.1" customHeight="1">
      <c r="B85" s="115"/>
      <c r="C85" s="141"/>
      <c r="D85" s="340" t="s">
        <v>357</v>
      </c>
      <c r="E85" s="340"/>
      <c r="F85" s="340"/>
      <c r="G85" s="340"/>
      <c r="H85" s="340"/>
      <c r="I85" s="340"/>
      <c r="J85" s="133"/>
    </row>
    <row r="86" spans="2:10" ht="9.9499999999999993" customHeight="1">
      <c r="B86" s="115"/>
      <c r="C86" s="141"/>
      <c r="D86" s="127"/>
      <c r="E86" s="127"/>
      <c r="F86" s="127"/>
      <c r="G86" s="127"/>
      <c r="H86" s="127"/>
      <c r="I86" s="127"/>
      <c r="J86" s="133"/>
    </row>
    <row r="87" spans="2:10" ht="68.25" customHeight="1">
      <c r="B87" s="115"/>
      <c r="C87" s="141"/>
      <c r="D87" s="340" t="s">
        <v>358</v>
      </c>
      <c r="E87" s="340"/>
      <c r="F87" s="340"/>
      <c r="G87" s="340"/>
      <c r="H87" s="340"/>
      <c r="I87" s="340"/>
      <c r="J87" s="133"/>
    </row>
    <row r="88" spans="2:10" ht="25.5" customHeight="1">
      <c r="B88" s="115"/>
      <c r="C88" s="141"/>
      <c r="D88" s="343" t="s">
        <v>359</v>
      </c>
      <c r="E88" s="335"/>
      <c r="F88" s="335"/>
      <c r="G88" s="335"/>
      <c r="H88" s="335"/>
      <c r="I88" s="335"/>
      <c r="J88" s="133"/>
    </row>
    <row r="89" spans="2:10" ht="9.9499999999999993" customHeight="1">
      <c r="B89" s="115"/>
      <c r="C89" s="141"/>
      <c r="D89" s="142"/>
      <c r="E89" s="124"/>
      <c r="F89" s="124"/>
      <c r="G89" s="124"/>
      <c r="H89" s="124"/>
      <c r="I89" s="124"/>
      <c r="J89" s="133"/>
    </row>
    <row r="90" spans="2:10" ht="9.9499999999999993" customHeight="1">
      <c r="B90" s="115"/>
      <c r="C90" s="140" t="s">
        <v>4</v>
      </c>
      <c r="D90" s="142"/>
      <c r="E90" s="124"/>
      <c r="F90" s="124"/>
      <c r="G90" s="124"/>
      <c r="H90" s="124"/>
      <c r="I90" s="124"/>
      <c r="J90" s="133"/>
    </row>
    <row r="91" spans="2:10" ht="9.9499999999999993" customHeight="1">
      <c r="B91" s="115"/>
      <c r="C91" s="141"/>
      <c r="D91" s="339" t="s">
        <v>5</v>
      </c>
      <c r="E91" s="331"/>
      <c r="F91" s="331"/>
      <c r="G91" s="331"/>
      <c r="H91" s="331"/>
      <c r="I91" s="331"/>
      <c r="J91" s="133"/>
    </row>
    <row r="92" spans="2:10" ht="9.9499999999999993" customHeight="1">
      <c r="B92" s="115"/>
      <c r="C92" s="141"/>
      <c r="D92" s="142"/>
      <c r="E92" s="124"/>
      <c r="F92" s="124"/>
      <c r="G92" s="124"/>
      <c r="H92" s="124"/>
      <c r="I92" s="124"/>
      <c r="J92" s="133"/>
    </row>
    <row r="93" spans="2:10" ht="9.9499999999999993" customHeight="1">
      <c r="B93" s="115"/>
      <c r="C93" s="140" t="s">
        <v>6</v>
      </c>
      <c r="D93" s="142"/>
      <c r="E93" s="124"/>
      <c r="F93" s="124"/>
      <c r="G93" s="124"/>
      <c r="H93" s="124"/>
      <c r="I93" s="124"/>
      <c r="J93" s="133"/>
    </row>
    <row r="94" spans="2:10" ht="25.5" customHeight="1">
      <c r="B94" s="115"/>
      <c r="C94" s="141"/>
      <c r="D94" s="332" t="s">
        <v>363</v>
      </c>
      <c r="E94" s="333"/>
      <c r="F94" s="333"/>
      <c r="G94" s="333"/>
      <c r="H94" s="333"/>
      <c r="I94" s="333"/>
      <c r="J94" s="133"/>
    </row>
    <row r="95" spans="2:10" ht="9.9499999999999993" customHeight="1" thickBot="1">
      <c r="B95" s="143"/>
      <c r="C95" s="144"/>
      <c r="D95" s="145"/>
      <c r="E95" s="145"/>
      <c r="F95" s="145"/>
      <c r="G95" s="146"/>
      <c r="H95" s="147"/>
      <c r="I95" s="146"/>
      <c r="J95" s="148"/>
    </row>
    <row r="96" spans="2:10" ht="14.25" thickTop="1" thickBot="1">
      <c r="B96" s="182"/>
      <c r="C96" s="185" t="s">
        <v>269</v>
      </c>
      <c r="D96" s="186"/>
      <c r="E96" s="184"/>
      <c r="F96" s="184"/>
      <c r="G96" s="184"/>
      <c r="H96" s="183"/>
      <c r="I96" s="184"/>
      <c r="J96" s="193"/>
    </row>
    <row r="97" ht="13.5" thickTop="1"/>
  </sheetData>
  <mergeCells count="47">
    <mergeCell ref="D61:E61"/>
    <mergeCell ref="D58:I58"/>
    <mergeCell ref="D76:I76"/>
    <mergeCell ref="D83:I83"/>
    <mergeCell ref="C52:E52"/>
    <mergeCell ref="D53:I53"/>
    <mergeCell ref="D88:I88"/>
    <mergeCell ref="E62:I62"/>
    <mergeCell ref="E65:I65"/>
    <mergeCell ref="E67:I67"/>
    <mergeCell ref="E70:I70"/>
    <mergeCell ref="E68:I68"/>
    <mergeCell ref="D85:I85"/>
    <mergeCell ref="D72:E72"/>
    <mergeCell ref="E73:I73"/>
    <mergeCell ref="D87:I87"/>
    <mergeCell ref="D57:I57"/>
    <mergeCell ref="D59:I59"/>
    <mergeCell ref="D49:E49"/>
    <mergeCell ref="E42:I42"/>
    <mergeCell ref="E44:I44"/>
    <mergeCell ref="E50:I50"/>
    <mergeCell ref="E46:I46"/>
    <mergeCell ref="D94:I94"/>
    <mergeCell ref="D17:I17"/>
    <mergeCell ref="C5:I5"/>
    <mergeCell ref="D14:I14"/>
    <mergeCell ref="D32:E32"/>
    <mergeCell ref="C19:E19"/>
    <mergeCell ref="C25:E25"/>
    <mergeCell ref="D27:I27"/>
    <mergeCell ref="E33:I33"/>
    <mergeCell ref="E36:I36"/>
    <mergeCell ref="E40:I40"/>
    <mergeCell ref="D39:E39"/>
    <mergeCell ref="D91:I91"/>
    <mergeCell ref="C55:E55"/>
    <mergeCell ref="D56:I56"/>
    <mergeCell ref="C3:I3"/>
    <mergeCell ref="C7:I7"/>
    <mergeCell ref="C9:I9"/>
    <mergeCell ref="D29:I29"/>
    <mergeCell ref="D23:I23"/>
    <mergeCell ref="C11:I11"/>
    <mergeCell ref="D26:I26"/>
    <mergeCell ref="D20:I20"/>
    <mergeCell ref="D28:I28"/>
  </mergeCells>
  <phoneticPr fontId="2" type="noConversion"/>
  <pageMargins left="0.75" right="0.75" top="1" bottom="1" header="0.5" footer="0.5"/>
  <pageSetup scale="83" orientation="portrait" r:id="rId1"/>
  <headerFooter alignWithMargins="0">
    <oddHeader>&amp;LTriangle Expressway
Toll Collection System RFP&amp;RSECTION III
Price Proposal Rev 121908</oddHeader>
    <oddFooter>&amp;L© 2009 ACS State &amp;&amp; Local Solutions, Inc.
Submittal Date: February 2, 2009&amp;C
&amp;RPage III.&amp;A.&amp;P
Price Proposal - Part 1</oddFooter>
  </headerFooter>
  <rowBreaks count="2" manualBreakCount="2">
    <brk id="34" min="1" max="9" man="1"/>
    <brk id="63" min="1" max="9" man="1"/>
  </rowBreaks>
</worksheet>
</file>

<file path=xl/worksheets/sheet3.xml><?xml version="1.0" encoding="utf-8"?>
<worksheet xmlns="http://schemas.openxmlformats.org/spreadsheetml/2006/main" xmlns:r="http://schemas.openxmlformats.org/officeDocument/2006/relationships">
  <sheetPr codeName="Sheet3"/>
  <dimension ref="B1:AC125"/>
  <sheetViews>
    <sheetView view="pageBreakPreview" topLeftCell="A37" zoomScale="115" zoomScaleNormal="100" zoomScaleSheetLayoutView="115" workbookViewId="0">
      <selection activeCell="B64" sqref="B64"/>
    </sheetView>
  </sheetViews>
  <sheetFormatPr defaultColWidth="9.140625" defaultRowHeight="12.75"/>
  <cols>
    <col min="1" max="1" width="1.7109375" style="1" customWidth="1"/>
    <col min="2" max="2" width="3.7109375" style="2" customWidth="1"/>
    <col min="3" max="3" width="6" style="2" customWidth="1"/>
    <col min="4" max="4" width="30.7109375" style="13" customWidth="1"/>
    <col min="5" max="5" width="7.7109375" style="1" customWidth="1"/>
    <col min="6" max="6" width="13.42578125" style="1" customWidth="1"/>
    <col min="7" max="9" width="8.28515625" style="1" customWidth="1"/>
    <col min="10" max="10" width="10.28515625" style="1" customWidth="1"/>
    <col min="11" max="13" width="8.28515625" style="1" customWidth="1"/>
    <col min="14" max="14" width="11.7109375" style="1" customWidth="1"/>
    <col min="15" max="18" width="8.28515625" style="1" customWidth="1"/>
    <col min="19" max="19" width="6.85546875" customWidth="1"/>
    <col min="20" max="29" width="9.140625" customWidth="1"/>
    <col min="30" max="16384" width="9.140625" style="1"/>
  </cols>
  <sheetData>
    <row r="1" spans="2:19" s="3" customFormat="1" ht="25.5" customHeight="1" thickTop="1">
      <c r="B1" s="345" t="s">
        <v>244</v>
      </c>
      <c r="C1" s="346"/>
      <c r="D1" s="346"/>
      <c r="E1" s="346"/>
      <c r="F1" s="346"/>
      <c r="G1" s="354" t="s">
        <v>157</v>
      </c>
      <c r="H1" s="355"/>
      <c r="I1" s="355"/>
      <c r="J1" s="355"/>
      <c r="K1" s="355"/>
      <c r="L1" s="355"/>
      <c r="M1" s="355"/>
      <c r="N1" s="355"/>
      <c r="O1" s="355"/>
      <c r="P1" s="355"/>
      <c r="Q1" s="355"/>
      <c r="R1" s="355"/>
    </row>
    <row r="2" spans="2:19" s="3" customFormat="1" ht="12.75" customHeight="1">
      <c r="B2" s="347" t="s">
        <v>258</v>
      </c>
      <c r="C2" s="348"/>
      <c r="D2" s="348"/>
      <c r="E2" s="348"/>
      <c r="F2" s="349"/>
      <c r="G2" s="286" t="s">
        <v>70</v>
      </c>
      <c r="H2" s="351" t="s">
        <v>259</v>
      </c>
      <c r="I2" s="351"/>
      <c r="J2" s="351"/>
      <c r="K2" s="351"/>
      <c r="L2" s="351" t="s">
        <v>261</v>
      </c>
      <c r="M2" s="351"/>
      <c r="N2" s="351"/>
      <c r="O2" s="351"/>
      <c r="P2" s="356" t="s">
        <v>266</v>
      </c>
      <c r="Q2" s="357"/>
      <c r="R2" s="357"/>
    </row>
    <row r="3" spans="2:19" s="3" customFormat="1" ht="12.75" customHeight="1">
      <c r="B3" s="350"/>
      <c r="C3" s="348"/>
      <c r="D3" s="348"/>
      <c r="E3" s="348"/>
      <c r="F3" s="349"/>
      <c r="G3" s="286" t="s">
        <v>69</v>
      </c>
      <c r="H3" s="353" t="s">
        <v>260</v>
      </c>
      <c r="I3" s="353"/>
      <c r="J3" s="353"/>
      <c r="K3" s="353"/>
      <c r="L3" s="351" t="s">
        <v>260</v>
      </c>
      <c r="M3" s="351"/>
      <c r="N3" s="370"/>
      <c r="O3" s="370"/>
      <c r="P3" s="358" t="s">
        <v>267</v>
      </c>
      <c r="Q3" s="359"/>
      <c r="R3" s="359"/>
    </row>
    <row r="4" spans="2:19" s="3" customFormat="1" ht="25.5" customHeight="1">
      <c r="B4" s="362" t="s">
        <v>79</v>
      </c>
      <c r="C4" s="363"/>
      <c r="D4" s="366" t="s">
        <v>78</v>
      </c>
      <c r="E4" s="368" t="s">
        <v>106</v>
      </c>
      <c r="F4" s="368" t="s">
        <v>37</v>
      </c>
      <c r="G4" s="9" t="s">
        <v>107</v>
      </c>
      <c r="H4" s="5" t="s">
        <v>32</v>
      </c>
      <c r="I4" s="352" t="s">
        <v>262</v>
      </c>
      <c r="J4" s="352"/>
      <c r="K4" s="6" t="s">
        <v>263</v>
      </c>
      <c r="L4" s="5" t="s">
        <v>32</v>
      </c>
      <c r="M4" s="360" t="s">
        <v>264</v>
      </c>
      <c r="N4" s="361"/>
      <c r="O4" s="7" t="s">
        <v>265</v>
      </c>
      <c r="P4" s="5" t="s">
        <v>32</v>
      </c>
      <c r="Q4" s="288" t="s">
        <v>268</v>
      </c>
      <c r="R4" s="287" t="s">
        <v>272</v>
      </c>
    </row>
    <row r="5" spans="2:19" s="3" customFormat="1" ht="37.15" customHeight="1">
      <c r="B5" s="364"/>
      <c r="C5" s="365"/>
      <c r="D5" s="367"/>
      <c r="E5" s="369"/>
      <c r="F5" s="369"/>
      <c r="G5" s="290" t="s">
        <v>262</v>
      </c>
      <c r="H5" s="14"/>
      <c r="I5" s="284" t="s">
        <v>271</v>
      </c>
      <c r="J5" s="285" t="s">
        <v>270</v>
      </c>
      <c r="K5" s="284" t="s">
        <v>271</v>
      </c>
      <c r="L5" s="14"/>
      <c r="M5" s="284" t="s">
        <v>271</v>
      </c>
      <c r="N5" s="285" t="s">
        <v>270</v>
      </c>
      <c r="O5" s="284" t="s">
        <v>271</v>
      </c>
      <c r="P5" s="14"/>
      <c r="Q5" s="289" t="s">
        <v>271</v>
      </c>
      <c r="R5" s="284" t="s">
        <v>271</v>
      </c>
    </row>
    <row r="6" spans="2:19" s="3" customFormat="1" ht="24.95" customHeight="1">
      <c r="B6" s="149"/>
      <c r="C6" s="150"/>
      <c r="D6" s="151"/>
      <c r="E6" s="152"/>
      <c r="F6" s="152"/>
      <c r="G6" s="319"/>
      <c r="H6" s="320"/>
      <c r="I6" s="319"/>
      <c r="J6" s="319"/>
      <c r="K6" s="319"/>
      <c r="L6" s="320"/>
      <c r="M6" s="319"/>
      <c r="N6" s="319"/>
      <c r="O6" s="320"/>
      <c r="P6" s="319"/>
      <c r="Q6" s="320"/>
      <c r="R6" s="319"/>
      <c r="S6" s="95"/>
    </row>
    <row r="7" spans="2:19" s="3" customFormat="1" ht="24.95" customHeight="1">
      <c r="B7" s="115"/>
      <c r="C7" s="153">
        <v>1</v>
      </c>
      <c r="D7" s="154" t="s">
        <v>30</v>
      </c>
      <c r="E7" s="155">
        <f t="shared" ref="E7:E27" si="0">SUM(G7:R7)</f>
        <v>8</v>
      </c>
      <c r="F7" s="156" t="s">
        <v>104</v>
      </c>
      <c r="G7" s="159"/>
      <c r="H7" s="157"/>
      <c r="I7" s="160">
        <v>1</v>
      </c>
      <c r="J7" s="160">
        <v>1</v>
      </c>
      <c r="K7" s="150">
        <v>1</v>
      </c>
      <c r="L7" s="157"/>
      <c r="M7" s="160">
        <v>1</v>
      </c>
      <c r="N7" s="160">
        <v>1</v>
      </c>
      <c r="O7" s="150">
        <v>1</v>
      </c>
      <c r="P7" s="160"/>
      <c r="Q7" s="150">
        <v>1</v>
      </c>
      <c r="R7" s="160">
        <v>1</v>
      </c>
    </row>
    <row r="8" spans="2:19" s="3" customFormat="1" ht="24.95" customHeight="1">
      <c r="B8" s="115"/>
      <c r="C8" s="153">
        <v>2</v>
      </c>
      <c r="D8" s="154" t="s">
        <v>41</v>
      </c>
      <c r="E8" s="155">
        <f t="shared" si="0"/>
        <v>31</v>
      </c>
      <c r="F8" s="156" t="s">
        <v>105</v>
      </c>
      <c r="G8" s="159"/>
      <c r="H8" s="157"/>
      <c r="I8" s="160">
        <v>4</v>
      </c>
      <c r="J8" s="160">
        <v>4</v>
      </c>
      <c r="K8" s="150">
        <v>4</v>
      </c>
      <c r="L8" s="157"/>
      <c r="M8" s="160">
        <v>4</v>
      </c>
      <c r="N8" s="160">
        <v>4</v>
      </c>
      <c r="O8" s="150">
        <v>3</v>
      </c>
      <c r="P8" s="160"/>
      <c r="Q8" s="150">
        <v>4</v>
      </c>
      <c r="R8" s="160">
        <v>4</v>
      </c>
    </row>
    <row r="9" spans="2:19" s="3" customFormat="1" ht="24.95" customHeight="1">
      <c r="B9" s="115"/>
      <c r="C9" s="153">
        <v>3</v>
      </c>
      <c r="D9" s="154" t="s">
        <v>42</v>
      </c>
      <c r="E9" s="155">
        <f t="shared" si="0"/>
        <v>31</v>
      </c>
      <c r="F9" s="156" t="s">
        <v>105</v>
      </c>
      <c r="G9" s="159"/>
      <c r="H9" s="157"/>
      <c r="I9" s="160">
        <f>I8</f>
        <v>4</v>
      </c>
      <c r="J9" s="160">
        <f>J8</f>
        <v>4</v>
      </c>
      <c r="K9" s="150">
        <f>K8</f>
        <v>4</v>
      </c>
      <c r="L9" s="157"/>
      <c r="M9" s="160">
        <f>M8</f>
        <v>4</v>
      </c>
      <c r="N9" s="160">
        <f>N8</f>
        <v>4</v>
      </c>
      <c r="O9" s="150">
        <f>O8</f>
        <v>3</v>
      </c>
      <c r="P9" s="160"/>
      <c r="Q9" s="150">
        <f>Q8</f>
        <v>4</v>
      </c>
      <c r="R9" s="160">
        <f>R8</f>
        <v>4</v>
      </c>
    </row>
    <row r="10" spans="2:19" s="3" customFormat="1" ht="24.95" customHeight="1">
      <c r="B10" s="115"/>
      <c r="C10" s="153">
        <v>4</v>
      </c>
      <c r="D10" s="154" t="s">
        <v>53</v>
      </c>
      <c r="E10" s="155">
        <f t="shared" si="0"/>
        <v>8</v>
      </c>
      <c r="F10" s="156" t="s">
        <v>104</v>
      </c>
      <c r="G10" s="159"/>
      <c r="H10" s="157"/>
      <c r="I10" s="160">
        <v>1</v>
      </c>
      <c r="J10" s="160">
        <v>1</v>
      </c>
      <c r="K10" s="150">
        <v>1</v>
      </c>
      <c r="L10" s="157"/>
      <c r="M10" s="160">
        <v>1</v>
      </c>
      <c r="N10" s="160">
        <v>1</v>
      </c>
      <c r="O10" s="150">
        <v>1</v>
      </c>
      <c r="P10" s="160"/>
      <c r="Q10" s="150">
        <v>1</v>
      </c>
      <c r="R10" s="160">
        <v>1</v>
      </c>
    </row>
    <row r="11" spans="2:19" s="3" customFormat="1" ht="24.95" customHeight="1">
      <c r="B11" s="115"/>
      <c r="C11" s="153">
        <v>5</v>
      </c>
      <c r="D11" s="154" t="s">
        <v>54</v>
      </c>
      <c r="E11" s="155">
        <f t="shared" si="0"/>
        <v>3</v>
      </c>
      <c r="F11" s="156" t="s">
        <v>12</v>
      </c>
      <c r="G11" s="160"/>
      <c r="H11" s="157">
        <v>1</v>
      </c>
      <c r="I11" s="160"/>
      <c r="J11" s="160"/>
      <c r="K11" s="150"/>
      <c r="L11" s="157">
        <v>1</v>
      </c>
      <c r="M11" s="160"/>
      <c r="N11" s="160"/>
      <c r="O11" s="150"/>
      <c r="P11" s="160">
        <v>1</v>
      </c>
      <c r="Q11" s="150"/>
      <c r="R11" s="160"/>
    </row>
    <row r="12" spans="2:19" s="10" customFormat="1" ht="24.95" customHeight="1">
      <c r="B12" s="115"/>
      <c r="C12" s="153">
        <v>6</v>
      </c>
      <c r="D12" s="154" t="s">
        <v>59</v>
      </c>
      <c r="E12" s="155">
        <f t="shared" si="0"/>
        <v>31</v>
      </c>
      <c r="F12" s="156" t="s">
        <v>105</v>
      </c>
      <c r="G12" s="159"/>
      <c r="H12" s="157"/>
      <c r="I12" s="160">
        <f>I8</f>
        <v>4</v>
      </c>
      <c r="J12" s="160">
        <f>J8</f>
        <v>4</v>
      </c>
      <c r="K12" s="150">
        <f>K8</f>
        <v>4</v>
      </c>
      <c r="L12" s="157"/>
      <c r="M12" s="160">
        <f>M8</f>
        <v>4</v>
      </c>
      <c r="N12" s="160">
        <f>N8</f>
        <v>4</v>
      </c>
      <c r="O12" s="150">
        <f>O8</f>
        <v>3</v>
      </c>
      <c r="P12" s="160"/>
      <c r="Q12" s="150">
        <f>Q8</f>
        <v>4</v>
      </c>
      <c r="R12" s="160">
        <f>R8</f>
        <v>4</v>
      </c>
    </row>
    <row r="13" spans="2:19" s="10" customFormat="1" ht="24.95" customHeight="1">
      <c r="B13" s="115"/>
      <c r="C13" s="153">
        <v>7</v>
      </c>
      <c r="D13" s="154" t="s">
        <v>56</v>
      </c>
      <c r="E13" s="155">
        <f t="shared" si="0"/>
        <v>31</v>
      </c>
      <c r="F13" s="156" t="s">
        <v>105</v>
      </c>
      <c r="G13" s="159"/>
      <c r="H13" s="157"/>
      <c r="I13" s="160">
        <f>I8</f>
        <v>4</v>
      </c>
      <c r="J13" s="160">
        <f>J8</f>
        <v>4</v>
      </c>
      <c r="K13" s="150">
        <f>K8</f>
        <v>4</v>
      </c>
      <c r="L13" s="157"/>
      <c r="M13" s="160">
        <f>M8</f>
        <v>4</v>
      </c>
      <c r="N13" s="160">
        <f>N8</f>
        <v>4</v>
      </c>
      <c r="O13" s="150">
        <f>O8</f>
        <v>3</v>
      </c>
      <c r="P13" s="160"/>
      <c r="Q13" s="150">
        <f>Q8</f>
        <v>4</v>
      </c>
      <c r="R13" s="160">
        <f>R8</f>
        <v>4</v>
      </c>
    </row>
    <row r="14" spans="2:19" s="10" customFormat="1" ht="24.95" customHeight="1">
      <c r="B14" s="115"/>
      <c r="C14" s="153">
        <v>8</v>
      </c>
      <c r="D14" s="154" t="s">
        <v>35</v>
      </c>
      <c r="E14" s="155">
        <f t="shared" si="0"/>
        <v>31</v>
      </c>
      <c r="F14" s="156" t="s">
        <v>105</v>
      </c>
      <c r="G14" s="159"/>
      <c r="H14" s="157"/>
      <c r="I14" s="160">
        <f>I8</f>
        <v>4</v>
      </c>
      <c r="J14" s="160">
        <f>J8</f>
        <v>4</v>
      </c>
      <c r="K14" s="150">
        <f>K8</f>
        <v>4</v>
      </c>
      <c r="L14" s="157"/>
      <c r="M14" s="160">
        <f>M8</f>
        <v>4</v>
      </c>
      <c r="N14" s="160">
        <f>N8</f>
        <v>4</v>
      </c>
      <c r="O14" s="150">
        <f>O8</f>
        <v>3</v>
      </c>
      <c r="P14" s="160"/>
      <c r="Q14" s="150">
        <f>Q8</f>
        <v>4</v>
      </c>
      <c r="R14" s="160">
        <f>R8</f>
        <v>4</v>
      </c>
    </row>
    <row r="15" spans="2:19" s="10" customFormat="1" ht="24.95" customHeight="1">
      <c r="B15" s="115"/>
      <c r="C15" s="153">
        <v>9</v>
      </c>
      <c r="D15" s="154" t="s">
        <v>34</v>
      </c>
      <c r="E15" s="155">
        <f t="shared" si="0"/>
        <v>31</v>
      </c>
      <c r="F15" s="156" t="s">
        <v>105</v>
      </c>
      <c r="G15" s="159"/>
      <c r="H15" s="157"/>
      <c r="I15" s="160">
        <f>I8</f>
        <v>4</v>
      </c>
      <c r="J15" s="160">
        <f>J8</f>
        <v>4</v>
      </c>
      <c r="K15" s="150">
        <f>K8</f>
        <v>4</v>
      </c>
      <c r="L15" s="157"/>
      <c r="M15" s="160">
        <f>M8</f>
        <v>4</v>
      </c>
      <c r="N15" s="160">
        <f>N8</f>
        <v>4</v>
      </c>
      <c r="O15" s="150">
        <f>O8</f>
        <v>3</v>
      </c>
      <c r="P15" s="160"/>
      <c r="Q15" s="150">
        <f>Q8</f>
        <v>4</v>
      </c>
      <c r="R15" s="160">
        <f>R8</f>
        <v>4</v>
      </c>
    </row>
    <row r="16" spans="2:19" s="10" customFormat="1" ht="24.95" customHeight="1">
      <c r="B16" s="115"/>
      <c r="C16" s="153">
        <v>10</v>
      </c>
      <c r="D16" s="154" t="s">
        <v>36</v>
      </c>
      <c r="E16" s="155">
        <f t="shared" si="0"/>
        <v>8</v>
      </c>
      <c r="F16" s="156" t="s">
        <v>104</v>
      </c>
      <c r="G16" s="159"/>
      <c r="H16" s="157"/>
      <c r="I16" s="160">
        <f>I7</f>
        <v>1</v>
      </c>
      <c r="J16" s="160">
        <f>J7</f>
        <v>1</v>
      </c>
      <c r="K16" s="150">
        <f>K7</f>
        <v>1</v>
      </c>
      <c r="L16" s="157"/>
      <c r="M16" s="160">
        <f>M7</f>
        <v>1</v>
      </c>
      <c r="N16" s="160">
        <f>N7</f>
        <v>1</v>
      </c>
      <c r="O16" s="150">
        <f>O7</f>
        <v>1</v>
      </c>
      <c r="P16" s="160"/>
      <c r="Q16" s="150">
        <f>Q7</f>
        <v>1</v>
      </c>
      <c r="R16" s="160">
        <f>R7</f>
        <v>1</v>
      </c>
    </row>
    <row r="17" spans="2:18" s="10" customFormat="1" ht="24.95" customHeight="1">
      <c r="B17" s="115"/>
      <c r="C17" s="153">
        <v>11</v>
      </c>
      <c r="D17" s="154" t="s">
        <v>38</v>
      </c>
      <c r="E17" s="155">
        <f t="shared" si="0"/>
        <v>8</v>
      </c>
      <c r="F17" s="156" t="s">
        <v>104</v>
      </c>
      <c r="G17" s="159"/>
      <c r="H17" s="157"/>
      <c r="I17" s="160">
        <f>I7</f>
        <v>1</v>
      </c>
      <c r="J17" s="160">
        <f>J7</f>
        <v>1</v>
      </c>
      <c r="K17" s="150">
        <f>K7</f>
        <v>1</v>
      </c>
      <c r="L17" s="157"/>
      <c r="M17" s="160">
        <f>M7</f>
        <v>1</v>
      </c>
      <c r="N17" s="160">
        <f>N7</f>
        <v>1</v>
      </c>
      <c r="O17" s="150">
        <f>O7</f>
        <v>1</v>
      </c>
      <c r="P17" s="160"/>
      <c r="Q17" s="150">
        <f>Q7</f>
        <v>1</v>
      </c>
      <c r="R17" s="160">
        <f>R7</f>
        <v>1</v>
      </c>
    </row>
    <row r="18" spans="2:18" s="10" customFormat="1" ht="24.95" customHeight="1">
      <c r="B18" s="115"/>
      <c r="C18" s="153">
        <v>12</v>
      </c>
      <c r="D18" s="154" t="s">
        <v>40</v>
      </c>
      <c r="E18" s="155">
        <f t="shared" si="0"/>
        <v>3</v>
      </c>
      <c r="F18" s="156" t="s">
        <v>12</v>
      </c>
      <c r="G18" s="160"/>
      <c r="H18" s="157">
        <v>1</v>
      </c>
      <c r="I18" s="160"/>
      <c r="J18" s="160"/>
      <c r="K18" s="150"/>
      <c r="L18" s="157">
        <v>1</v>
      </c>
      <c r="M18" s="160"/>
      <c r="N18" s="160"/>
      <c r="O18" s="150"/>
      <c r="P18" s="160">
        <v>1</v>
      </c>
      <c r="Q18" s="150"/>
      <c r="R18" s="160"/>
    </row>
    <row r="19" spans="2:18" s="10" customFormat="1" ht="24.95" customHeight="1">
      <c r="B19" s="115"/>
      <c r="C19" s="153">
        <v>13</v>
      </c>
      <c r="D19" s="154" t="s">
        <v>29</v>
      </c>
      <c r="E19" s="155">
        <f t="shared" si="0"/>
        <v>1</v>
      </c>
      <c r="F19" s="156" t="s">
        <v>8</v>
      </c>
      <c r="G19" s="160">
        <v>1</v>
      </c>
      <c r="H19" s="157"/>
      <c r="I19" s="160"/>
      <c r="J19" s="160"/>
      <c r="K19" s="150"/>
      <c r="L19" s="157"/>
      <c r="M19" s="160"/>
      <c r="N19" s="160"/>
      <c r="O19" s="150"/>
      <c r="P19" s="160"/>
      <c r="Q19" s="150"/>
      <c r="R19" s="160"/>
    </row>
    <row r="20" spans="2:18" s="10" customFormat="1" ht="24.95" customHeight="1">
      <c r="B20" s="115"/>
      <c r="C20" s="153">
        <v>14</v>
      </c>
      <c r="D20" s="154" t="s">
        <v>45</v>
      </c>
      <c r="E20" s="155">
        <f t="shared" si="0"/>
        <v>19</v>
      </c>
      <c r="F20" s="156" t="s">
        <v>46</v>
      </c>
      <c r="G20" s="159"/>
      <c r="H20" s="157">
        <v>1</v>
      </c>
      <c r="I20" s="160">
        <v>2</v>
      </c>
      <c r="J20" s="160">
        <v>2</v>
      </c>
      <c r="K20" s="150">
        <v>2</v>
      </c>
      <c r="L20" s="157">
        <v>1</v>
      </c>
      <c r="M20" s="160">
        <v>2</v>
      </c>
      <c r="N20" s="160">
        <v>2</v>
      </c>
      <c r="O20" s="150">
        <v>2</v>
      </c>
      <c r="P20" s="160">
        <v>1</v>
      </c>
      <c r="Q20" s="150">
        <v>2</v>
      </c>
      <c r="R20" s="160">
        <v>2</v>
      </c>
    </row>
    <row r="21" spans="2:18" s="10" customFormat="1" ht="24.95" customHeight="1">
      <c r="B21" s="115"/>
      <c r="C21" s="153">
        <v>15</v>
      </c>
      <c r="D21" s="154" t="s">
        <v>55</v>
      </c>
      <c r="E21" s="155">
        <f t="shared" si="0"/>
        <v>3</v>
      </c>
      <c r="F21" s="156" t="s">
        <v>12</v>
      </c>
      <c r="G21" s="160"/>
      <c r="H21" s="157">
        <v>1</v>
      </c>
      <c r="I21" s="160"/>
      <c r="J21" s="160"/>
      <c r="K21" s="150"/>
      <c r="L21" s="157">
        <v>1</v>
      </c>
      <c r="M21" s="160"/>
      <c r="N21" s="160"/>
      <c r="O21" s="150"/>
      <c r="P21" s="160">
        <v>1</v>
      </c>
      <c r="Q21" s="150"/>
      <c r="R21" s="160"/>
    </row>
    <row r="22" spans="2:18" s="10" customFormat="1" ht="24.95" customHeight="1">
      <c r="B22" s="115"/>
      <c r="C22" s="153">
        <v>16</v>
      </c>
      <c r="D22" s="154" t="s">
        <v>28</v>
      </c>
      <c r="E22" s="155">
        <f t="shared" si="0"/>
        <v>1</v>
      </c>
      <c r="F22" s="156" t="s">
        <v>8</v>
      </c>
      <c r="G22" s="160">
        <v>1</v>
      </c>
      <c r="H22" s="157"/>
      <c r="I22" s="160"/>
      <c r="J22" s="160"/>
      <c r="K22" s="150"/>
      <c r="L22" s="157"/>
      <c r="M22" s="160"/>
      <c r="N22" s="160"/>
      <c r="O22" s="150"/>
      <c r="P22" s="160"/>
      <c r="Q22" s="150"/>
      <c r="R22" s="160"/>
    </row>
    <row r="23" spans="2:18" s="10" customFormat="1" ht="24.95" customHeight="1">
      <c r="B23" s="115"/>
      <c r="C23" s="153">
        <v>17</v>
      </c>
      <c r="D23" s="154" t="s">
        <v>275</v>
      </c>
      <c r="E23" s="155">
        <f t="shared" si="0"/>
        <v>1</v>
      </c>
      <c r="F23" s="156" t="s">
        <v>8</v>
      </c>
      <c r="G23" s="160">
        <v>1</v>
      </c>
      <c r="H23" s="157"/>
      <c r="I23" s="160"/>
      <c r="J23" s="160"/>
      <c r="K23" s="150"/>
      <c r="L23" s="157"/>
      <c r="M23" s="160"/>
      <c r="N23" s="160"/>
      <c r="O23" s="150"/>
      <c r="P23" s="160"/>
      <c r="Q23" s="150"/>
      <c r="R23" s="160"/>
    </row>
    <row r="24" spans="2:18" s="10" customFormat="1" ht="24.95" customHeight="1">
      <c r="B24" s="115"/>
      <c r="C24" s="153">
        <v>18</v>
      </c>
      <c r="D24" s="154" t="s">
        <v>39</v>
      </c>
      <c r="E24" s="155">
        <f t="shared" si="0"/>
        <v>3</v>
      </c>
      <c r="F24" s="156" t="s">
        <v>12</v>
      </c>
      <c r="G24" s="160"/>
      <c r="H24" s="157">
        <v>1</v>
      </c>
      <c r="I24" s="160"/>
      <c r="J24" s="160"/>
      <c r="K24" s="150"/>
      <c r="L24" s="157">
        <v>1</v>
      </c>
      <c r="M24" s="160"/>
      <c r="N24" s="160"/>
      <c r="O24" s="150"/>
      <c r="P24" s="160">
        <v>1</v>
      </c>
      <c r="Q24" s="150"/>
      <c r="R24" s="160"/>
    </row>
    <row r="25" spans="2:18" s="10" customFormat="1" ht="24.95" customHeight="1">
      <c r="B25" s="115"/>
      <c r="C25" s="153">
        <v>19</v>
      </c>
      <c r="D25" s="154" t="s">
        <v>43</v>
      </c>
      <c r="E25" s="155">
        <f t="shared" si="0"/>
        <v>3</v>
      </c>
      <c r="F25" s="156" t="s">
        <v>12</v>
      </c>
      <c r="G25" s="160"/>
      <c r="H25" s="157">
        <v>1</v>
      </c>
      <c r="I25" s="160"/>
      <c r="J25" s="160"/>
      <c r="K25" s="150"/>
      <c r="L25" s="157">
        <v>1</v>
      </c>
      <c r="M25" s="160"/>
      <c r="N25" s="160"/>
      <c r="O25" s="150"/>
      <c r="P25" s="160">
        <v>1</v>
      </c>
      <c r="Q25" s="150"/>
      <c r="R25" s="160"/>
    </row>
    <row r="26" spans="2:18" s="10" customFormat="1" ht="24.95" customHeight="1">
      <c r="B26" s="115"/>
      <c r="C26" s="153">
        <v>20</v>
      </c>
      <c r="D26" s="154" t="s">
        <v>44</v>
      </c>
      <c r="E26" s="155">
        <f t="shared" si="0"/>
        <v>3</v>
      </c>
      <c r="F26" s="156" t="s">
        <v>12</v>
      </c>
      <c r="G26" s="160"/>
      <c r="H26" s="157">
        <v>1</v>
      </c>
      <c r="I26" s="160"/>
      <c r="J26" s="160"/>
      <c r="K26" s="150"/>
      <c r="L26" s="157">
        <v>1</v>
      </c>
      <c r="M26" s="160"/>
      <c r="N26" s="160"/>
      <c r="O26" s="150"/>
      <c r="P26" s="160">
        <v>1</v>
      </c>
      <c r="Q26" s="150"/>
      <c r="R26" s="160"/>
    </row>
    <row r="27" spans="2:18" s="10" customFormat="1" ht="24.95" customHeight="1">
      <c r="B27" s="115"/>
      <c r="C27" s="153">
        <v>21</v>
      </c>
      <c r="D27" s="154" t="s">
        <v>9</v>
      </c>
      <c r="E27" s="155">
        <f t="shared" si="0"/>
        <v>3</v>
      </c>
      <c r="F27" s="156" t="s">
        <v>12</v>
      </c>
      <c r="G27" s="160"/>
      <c r="H27" s="157">
        <v>1</v>
      </c>
      <c r="I27" s="160"/>
      <c r="J27" s="160"/>
      <c r="K27" s="150"/>
      <c r="L27" s="157">
        <v>1</v>
      </c>
      <c r="M27" s="160"/>
      <c r="N27" s="160"/>
      <c r="O27" s="150"/>
      <c r="P27" s="160">
        <v>1</v>
      </c>
      <c r="Q27" s="150"/>
      <c r="R27" s="160"/>
    </row>
    <row r="28" spans="2:18" s="10" customFormat="1" ht="24.95" customHeight="1">
      <c r="B28" s="115"/>
      <c r="C28" s="153">
        <v>22</v>
      </c>
      <c r="D28" s="154" t="s">
        <v>11</v>
      </c>
      <c r="E28" s="155">
        <v>1</v>
      </c>
      <c r="F28" s="156" t="s">
        <v>8</v>
      </c>
      <c r="G28" s="160"/>
      <c r="H28" s="157"/>
      <c r="I28" s="160"/>
      <c r="J28" s="160"/>
      <c r="K28" s="150"/>
      <c r="L28" s="157"/>
      <c r="M28" s="160"/>
      <c r="N28" s="160"/>
      <c r="O28" s="150"/>
      <c r="P28" s="160"/>
      <c r="Q28" s="150"/>
      <c r="R28" s="160"/>
    </row>
    <row r="29" spans="2:18" s="10" customFormat="1" ht="24.95" customHeight="1">
      <c r="B29" s="115"/>
      <c r="C29" s="153">
        <v>23</v>
      </c>
      <c r="D29" s="154" t="s">
        <v>10</v>
      </c>
      <c r="E29" s="155">
        <f t="shared" ref="E29:E34" si="1">SUM(G29:R29)</f>
        <v>1</v>
      </c>
      <c r="F29" s="156" t="s">
        <v>46</v>
      </c>
      <c r="G29" s="160">
        <v>1</v>
      </c>
      <c r="H29" s="157"/>
      <c r="I29" s="160"/>
      <c r="J29" s="160"/>
      <c r="K29" s="150"/>
      <c r="L29" s="157"/>
      <c r="M29" s="160"/>
      <c r="N29" s="160"/>
      <c r="O29" s="150"/>
      <c r="P29" s="160"/>
      <c r="Q29" s="150"/>
      <c r="R29" s="160"/>
    </row>
    <row r="30" spans="2:18" s="10" customFormat="1" ht="24.95" customHeight="1">
      <c r="B30" s="115"/>
      <c r="C30" s="153">
        <v>24</v>
      </c>
      <c r="D30" s="154" t="s">
        <v>171</v>
      </c>
      <c r="E30" s="155">
        <f t="shared" si="1"/>
        <v>1</v>
      </c>
      <c r="F30" s="156" t="s">
        <v>46</v>
      </c>
      <c r="G30" s="160"/>
      <c r="H30" s="157">
        <v>1</v>
      </c>
      <c r="I30" s="160"/>
      <c r="J30" s="160"/>
      <c r="K30" s="150"/>
      <c r="L30" s="157"/>
      <c r="M30" s="160"/>
      <c r="N30" s="160"/>
      <c r="O30" s="150"/>
      <c r="P30" s="160"/>
      <c r="Q30" s="150"/>
      <c r="R30" s="160"/>
    </row>
    <row r="31" spans="2:18" s="10" customFormat="1" ht="24.95" customHeight="1">
      <c r="B31" s="115"/>
      <c r="C31" s="153">
        <v>25</v>
      </c>
      <c r="D31" s="154" t="s">
        <v>51</v>
      </c>
      <c r="E31" s="155">
        <f t="shared" si="1"/>
        <v>2</v>
      </c>
      <c r="F31" s="156" t="s">
        <v>46</v>
      </c>
      <c r="G31" s="160">
        <v>2</v>
      </c>
      <c r="H31" s="157"/>
      <c r="I31" s="160"/>
      <c r="J31" s="160"/>
      <c r="K31" s="150"/>
      <c r="L31" s="157"/>
      <c r="M31" s="160"/>
      <c r="N31" s="160"/>
      <c r="O31" s="150"/>
      <c r="P31" s="160"/>
      <c r="Q31" s="150"/>
      <c r="R31" s="160"/>
    </row>
    <row r="32" spans="2:18" s="10" customFormat="1" ht="24.95" customHeight="1">
      <c r="B32" s="115"/>
      <c r="C32" s="153">
        <v>26</v>
      </c>
      <c r="D32" s="154" t="s">
        <v>50</v>
      </c>
      <c r="E32" s="155">
        <f t="shared" si="1"/>
        <v>0</v>
      </c>
      <c r="F32" s="156" t="s">
        <v>46</v>
      </c>
      <c r="G32" s="160"/>
      <c r="H32" s="157"/>
      <c r="I32" s="160"/>
      <c r="J32" s="160"/>
      <c r="K32" s="150"/>
      <c r="L32" s="157"/>
      <c r="M32" s="160"/>
      <c r="N32" s="160"/>
      <c r="O32" s="150"/>
      <c r="P32" s="160"/>
      <c r="Q32" s="150"/>
      <c r="R32" s="160"/>
    </row>
    <row r="33" spans="2:18" s="10" customFormat="1" ht="24.95" customHeight="1">
      <c r="B33" s="115"/>
      <c r="C33" s="153">
        <v>27</v>
      </c>
      <c r="D33" s="154" t="s">
        <v>49</v>
      </c>
      <c r="E33" s="155">
        <f t="shared" si="1"/>
        <v>0</v>
      </c>
      <c r="F33" s="156" t="s">
        <v>46</v>
      </c>
      <c r="G33" s="160"/>
      <c r="H33" s="157"/>
      <c r="I33" s="160"/>
      <c r="J33" s="160"/>
      <c r="K33" s="150"/>
      <c r="L33" s="157"/>
      <c r="M33" s="160"/>
      <c r="N33" s="160"/>
      <c r="O33" s="150"/>
      <c r="P33" s="160"/>
      <c r="Q33" s="150"/>
      <c r="R33" s="160"/>
    </row>
    <row r="34" spans="2:18" s="10" customFormat="1" ht="24.95" customHeight="1">
      <c r="B34" s="115"/>
      <c r="C34" s="153">
        <v>28</v>
      </c>
      <c r="D34" s="154" t="s">
        <v>52</v>
      </c>
      <c r="E34" s="155">
        <f t="shared" si="1"/>
        <v>0</v>
      </c>
      <c r="F34" s="156" t="s">
        <v>46</v>
      </c>
      <c r="G34" s="160"/>
      <c r="H34" s="157"/>
      <c r="I34" s="160"/>
      <c r="J34" s="160"/>
      <c r="K34" s="150"/>
      <c r="L34" s="157"/>
      <c r="M34" s="160"/>
      <c r="N34" s="160"/>
      <c r="O34" s="150"/>
      <c r="P34" s="160"/>
      <c r="Q34" s="150"/>
      <c r="R34" s="160"/>
    </row>
    <row r="35" spans="2:18" s="10" customFormat="1" ht="24.95" customHeight="1">
      <c r="B35" s="161"/>
      <c r="C35" s="162"/>
      <c r="D35" s="163"/>
      <c r="E35" s="163"/>
      <c r="F35" s="163"/>
      <c r="G35" s="164"/>
      <c r="H35" s="165"/>
      <c r="I35" s="164"/>
      <c r="J35" s="164"/>
      <c r="K35" s="166"/>
      <c r="L35" s="165"/>
      <c r="M35" s="164"/>
      <c r="N35" s="164"/>
      <c r="O35" s="166"/>
      <c r="P35" s="164"/>
      <c r="Q35" s="166"/>
      <c r="R35" s="164"/>
    </row>
    <row r="36" spans="2:18" s="10" customFormat="1" ht="15" customHeight="1">
      <c r="B36" s="115"/>
      <c r="C36" s="150"/>
      <c r="D36" s="167"/>
      <c r="E36" s="155"/>
      <c r="F36" s="156"/>
      <c r="G36" s="160"/>
      <c r="H36" s="157"/>
      <c r="I36" s="160"/>
      <c r="J36" s="160"/>
      <c r="K36" s="150"/>
      <c r="L36" s="157"/>
      <c r="M36" s="160"/>
      <c r="N36" s="160"/>
      <c r="O36" s="150"/>
      <c r="P36" s="160"/>
      <c r="Q36" s="150"/>
      <c r="R36" s="160"/>
    </row>
    <row r="37" spans="2:18" s="10" customFormat="1" ht="25.5" customHeight="1">
      <c r="B37" s="115"/>
      <c r="C37" s="153">
        <v>101</v>
      </c>
      <c r="D37" s="154" t="s">
        <v>74</v>
      </c>
      <c r="E37" s="155">
        <f t="shared" ref="E37:E43" si="2">SUM(G37:R37)</f>
        <v>8</v>
      </c>
      <c r="F37" s="156" t="s">
        <v>104</v>
      </c>
      <c r="G37" s="159"/>
      <c r="H37" s="157"/>
      <c r="I37" s="160">
        <v>1</v>
      </c>
      <c r="J37" s="160">
        <v>1</v>
      </c>
      <c r="K37" s="150">
        <v>1</v>
      </c>
      <c r="L37" s="157"/>
      <c r="M37" s="160">
        <v>1</v>
      </c>
      <c r="N37" s="160">
        <v>1</v>
      </c>
      <c r="O37" s="150">
        <v>1</v>
      </c>
      <c r="P37" s="160"/>
      <c r="Q37" s="150">
        <v>1</v>
      </c>
      <c r="R37" s="160">
        <v>1</v>
      </c>
    </row>
    <row r="38" spans="2:18" s="10" customFormat="1" ht="25.5" customHeight="1">
      <c r="B38" s="115"/>
      <c r="C38" s="153">
        <v>102</v>
      </c>
      <c r="D38" s="154" t="s">
        <v>72</v>
      </c>
      <c r="E38" s="155">
        <f t="shared" si="2"/>
        <v>3</v>
      </c>
      <c r="F38" s="156" t="s">
        <v>12</v>
      </c>
      <c r="G38" s="160"/>
      <c r="H38" s="157">
        <v>1</v>
      </c>
      <c r="I38" s="160"/>
      <c r="J38" s="160"/>
      <c r="K38" s="150"/>
      <c r="L38" s="157">
        <v>1</v>
      </c>
      <c r="M38" s="160"/>
      <c r="N38" s="160"/>
      <c r="O38" s="150"/>
      <c r="P38" s="160">
        <v>1</v>
      </c>
      <c r="Q38" s="150"/>
      <c r="R38" s="160"/>
    </row>
    <row r="39" spans="2:18" s="10" customFormat="1" ht="25.5" customHeight="1">
      <c r="B39" s="115"/>
      <c r="C39" s="153">
        <v>103</v>
      </c>
      <c r="D39" s="154" t="s">
        <v>47</v>
      </c>
      <c r="E39" s="155">
        <f t="shared" si="2"/>
        <v>3</v>
      </c>
      <c r="F39" s="156" t="s">
        <v>12</v>
      </c>
      <c r="G39" s="160"/>
      <c r="H39" s="157">
        <v>1</v>
      </c>
      <c r="I39" s="160"/>
      <c r="J39" s="160"/>
      <c r="K39" s="150"/>
      <c r="L39" s="157">
        <v>1</v>
      </c>
      <c r="M39" s="160"/>
      <c r="N39" s="160"/>
      <c r="O39" s="150"/>
      <c r="P39" s="160">
        <v>1</v>
      </c>
      <c r="Q39" s="150"/>
      <c r="R39" s="160"/>
    </row>
    <row r="40" spans="2:18" s="10" customFormat="1" ht="25.5" customHeight="1">
      <c r="B40" s="115"/>
      <c r="C40" s="153">
        <v>104</v>
      </c>
      <c r="D40" s="154" t="s">
        <v>73</v>
      </c>
      <c r="E40" s="155">
        <f t="shared" si="2"/>
        <v>1</v>
      </c>
      <c r="F40" s="156" t="s">
        <v>8</v>
      </c>
      <c r="G40" s="160">
        <v>1</v>
      </c>
      <c r="H40" s="157"/>
      <c r="I40" s="160"/>
      <c r="J40" s="160"/>
      <c r="K40" s="150"/>
      <c r="L40" s="157"/>
      <c r="M40" s="160"/>
      <c r="N40" s="160"/>
      <c r="O40" s="150"/>
      <c r="P40" s="160"/>
      <c r="Q40" s="150"/>
      <c r="R40" s="160"/>
    </row>
    <row r="41" spans="2:18" s="10" customFormat="1" ht="25.5" customHeight="1">
      <c r="B41" s="115"/>
      <c r="C41" s="153">
        <v>105</v>
      </c>
      <c r="D41" s="154" t="s">
        <v>75</v>
      </c>
      <c r="E41" s="155">
        <f t="shared" si="2"/>
        <v>8</v>
      </c>
      <c r="F41" s="156" t="s">
        <v>104</v>
      </c>
      <c r="G41" s="159"/>
      <c r="H41" s="157"/>
      <c r="I41" s="160">
        <v>1</v>
      </c>
      <c r="J41" s="160">
        <v>1</v>
      </c>
      <c r="K41" s="150">
        <v>1</v>
      </c>
      <c r="L41" s="157"/>
      <c r="M41" s="160">
        <v>1</v>
      </c>
      <c r="N41" s="160">
        <v>1</v>
      </c>
      <c r="O41" s="150">
        <v>1</v>
      </c>
      <c r="P41" s="160"/>
      <c r="Q41" s="150">
        <v>1</v>
      </c>
      <c r="R41" s="160">
        <v>1</v>
      </c>
    </row>
    <row r="42" spans="2:18" s="10" customFormat="1" ht="25.5" customHeight="1">
      <c r="B42" s="115"/>
      <c r="C42" s="153">
        <v>106</v>
      </c>
      <c r="D42" s="154" t="s">
        <v>48</v>
      </c>
      <c r="E42" s="155">
        <f t="shared" si="2"/>
        <v>3</v>
      </c>
      <c r="F42" s="156" t="s">
        <v>12</v>
      </c>
      <c r="G42" s="160"/>
      <c r="H42" s="157">
        <v>1</v>
      </c>
      <c r="I42" s="160"/>
      <c r="J42" s="160"/>
      <c r="K42" s="150"/>
      <c r="L42" s="157">
        <v>1</v>
      </c>
      <c r="M42" s="160"/>
      <c r="N42" s="160"/>
      <c r="O42" s="150"/>
      <c r="P42" s="160">
        <v>1</v>
      </c>
      <c r="Q42" s="150"/>
      <c r="R42" s="160"/>
    </row>
    <row r="43" spans="2:18" s="10" customFormat="1" ht="25.5" customHeight="1">
      <c r="B43" s="115"/>
      <c r="C43" s="153">
        <v>107</v>
      </c>
      <c r="D43" s="154" t="s">
        <v>76</v>
      </c>
      <c r="E43" s="155">
        <f t="shared" si="2"/>
        <v>1</v>
      </c>
      <c r="F43" s="156" t="s">
        <v>8</v>
      </c>
      <c r="G43" s="160">
        <v>1</v>
      </c>
      <c r="H43" s="157"/>
      <c r="I43" s="160"/>
      <c r="J43" s="160"/>
      <c r="K43" s="150"/>
      <c r="L43" s="157"/>
      <c r="M43" s="160"/>
      <c r="N43" s="160"/>
      <c r="O43" s="150"/>
      <c r="P43" s="160"/>
      <c r="Q43" s="150"/>
      <c r="R43" s="160"/>
    </row>
    <row r="44" spans="2:18" s="10" customFormat="1" ht="25.5" customHeight="1">
      <c r="B44" s="168"/>
      <c r="C44" s="150"/>
      <c r="D44" s="131"/>
      <c r="E44" s="150"/>
      <c r="F44" s="150"/>
      <c r="G44" s="160"/>
      <c r="H44" s="157"/>
      <c r="I44" s="160"/>
      <c r="J44" s="160"/>
      <c r="K44" s="150"/>
      <c r="L44" s="157"/>
      <c r="M44" s="160"/>
      <c r="N44" s="160"/>
      <c r="O44" s="150"/>
      <c r="P44" s="160"/>
      <c r="Q44" s="150"/>
      <c r="R44" s="160"/>
    </row>
    <row r="45" spans="2:18" s="10" customFormat="1" ht="25.5" customHeight="1">
      <c r="B45" s="115"/>
      <c r="C45" s="153">
        <v>201</v>
      </c>
      <c r="D45" s="154" t="s">
        <v>60</v>
      </c>
      <c r="E45" s="155">
        <f>SUM(G45:R45)</f>
        <v>31</v>
      </c>
      <c r="F45" s="156" t="s">
        <v>105</v>
      </c>
      <c r="G45" s="159"/>
      <c r="H45" s="157"/>
      <c r="I45" s="160">
        <f>I8</f>
        <v>4</v>
      </c>
      <c r="J45" s="160">
        <f>J8</f>
        <v>4</v>
      </c>
      <c r="K45" s="150">
        <f>K8</f>
        <v>4</v>
      </c>
      <c r="L45" s="157"/>
      <c r="M45" s="160">
        <f>M8</f>
        <v>4</v>
      </c>
      <c r="N45" s="160">
        <f>N8</f>
        <v>4</v>
      </c>
      <c r="O45" s="150">
        <f>O8</f>
        <v>3</v>
      </c>
      <c r="P45" s="160"/>
      <c r="Q45" s="150">
        <f>Q8</f>
        <v>4</v>
      </c>
      <c r="R45" s="160">
        <f>R8</f>
        <v>4</v>
      </c>
    </row>
    <row r="46" spans="2:18" s="10" customFormat="1" ht="25.5" customHeight="1">
      <c r="B46" s="115"/>
      <c r="C46" s="153">
        <v>202</v>
      </c>
      <c r="D46" s="154" t="s">
        <v>77</v>
      </c>
      <c r="E46" s="155">
        <f>SUM(G46:R46)</f>
        <v>62</v>
      </c>
      <c r="F46" s="156" t="s">
        <v>109</v>
      </c>
      <c r="G46" s="159"/>
      <c r="H46" s="157"/>
      <c r="I46" s="160">
        <f>I8*2</f>
        <v>8</v>
      </c>
      <c r="J46" s="160">
        <f>J8*2</f>
        <v>8</v>
      </c>
      <c r="K46" s="150">
        <f>K8*2</f>
        <v>8</v>
      </c>
      <c r="L46" s="157"/>
      <c r="M46" s="160">
        <f>M8*2</f>
        <v>8</v>
      </c>
      <c r="N46" s="160">
        <f>N8*2</f>
        <v>8</v>
      </c>
      <c r="O46" s="150">
        <f>O8*2</f>
        <v>6</v>
      </c>
      <c r="P46" s="160"/>
      <c r="Q46" s="150">
        <f>Q8*2</f>
        <v>8</v>
      </c>
      <c r="R46" s="160">
        <f>R8*2</f>
        <v>8</v>
      </c>
    </row>
    <row r="47" spans="2:18" s="10" customFormat="1" ht="25.5" customHeight="1">
      <c r="B47" s="115"/>
      <c r="C47" s="153">
        <v>203</v>
      </c>
      <c r="D47" s="154" t="s">
        <v>61</v>
      </c>
      <c r="E47" s="155">
        <f>SUM(G47:R47)</f>
        <v>8</v>
      </c>
      <c r="F47" s="156" t="s">
        <v>104</v>
      </c>
      <c r="G47" s="159"/>
      <c r="H47" s="157"/>
      <c r="I47" s="160">
        <f>I7</f>
        <v>1</v>
      </c>
      <c r="J47" s="160">
        <f>J7</f>
        <v>1</v>
      </c>
      <c r="K47" s="150">
        <f>K7</f>
        <v>1</v>
      </c>
      <c r="L47" s="157"/>
      <c r="M47" s="160">
        <f>M7</f>
        <v>1</v>
      </c>
      <c r="N47" s="160">
        <f>N7</f>
        <v>1</v>
      </c>
      <c r="O47" s="150">
        <f>O7</f>
        <v>1</v>
      </c>
      <c r="P47" s="160"/>
      <c r="Q47" s="150">
        <f>Q7</f>
        <v>1</v>
      </c>
      <c r="R47" s="160">
        <f>R7</f>
        <v>1</v>
      </c>
    </row>
    <row r="48" spans="2:18" s="10" customFormat="1" ht="25.5" customHeight="1">
      <c r="B48" s="115"/>
      <c r="C48" s="153">
        <v>204</v>
      </c>
      <c r="D48" s="154" t="s">
        <v>63</v>
      </c>
      <c r="E48" s="155">
        <f>SUM(G48:R48)</f>
        <v>3</v>
      </c>
      <c r="F48" s="156" t="s">
        <v>12</v>
      </c>
      <c r="G48" s="160"/>
      <c r="H48" s="157">
        <v>1</v>
      </c>
      <c r="I48" s="160"/>
      <c r="J48" s="160"/>
      <c r="K48" s="150"/>
      <c r="L48" s="157">
        <v>1</v>
      </c>
      <c r="M48" s="160"/>
      <c r="N48" s="160"/>
      <c r="O48" s="150"/>
      <c r="P48" s="160">
        <v>1</v>
      </c>
      <c r="Q48" s="150"/>
      <c r="R48" s="160"/>
    </row>
    <row r="49" spans="2:29" s="10" customFormat="1" ht="25.5" customHeight="1">
      <c r="B49" s="115"/>
      <c r="C49" s="153">
        <v>205</v>
      </c>
      <c r="D49" s="154" t="s">
        <v>62</v>
      </c>
      <c r="E49" s="155">
        <f>SUM(G49:R49)</f>
        <v>1</v>
      </c>
      <c r="F49" s="156" t="s">
        <v>8</v>
      </c>
      <c r="G49" s="160">
        <v>1</v>
      </c>
      <c r="H49" s="157"/>
      <c r="I49" s="160"/>
      <c r="J49" s="160"/>
      <c r="K49" s="150"/>
      <c r="L49" s="157"/>
      <c r="M49" s="160"/>
      <c r="N49" s="160"/>
      <c r="O49" s="150"/>
      <c r="P49" s="160"/>
      <c r="Q49" s="150"/>
      <c r="R49" s="160"/>
    </row>
    <row r="50" spans="2:29" s="10" customFormat="1" ht="15" customHeight="1">
      <c r="B50" s="115"/>
      <c r="C50" s="150"/>
      <c r="D50" s="169"/>
      <c r="E50" s="155"/>
      <c r="F50" s="156"/>
      <c r="G50" s="160"/>
      <c r="H50" s="157"/>
      <c r="I50" s="160"/>
      <c r="J50" s="160"/>
      <c r="K50" s="150"/>
      <c r="L50" s="157"/>
      <c r="M50" s="160"/>
      <c r="N50" s="160"/>
      <c r="O50" s="150"/>
      <c r="P50" s="160"/>
      <c r="Q50" s="150"/>
      <c r="R50" s="160"/>
    </row>
    <row r="51" spans="2:29" s="10" customFormat="1" ht="25.5" customHeight="1">
      <c r="B51" s="115"/>
      <c r="C51" s="153">
        <v>301</v>
      </c>
      <c r="D51" s="154" t="s">
        <v>279</v>
      </c>
      <c r="E51" s="155">
        <f t="shared" ref="E51:E58" si="3">SUM(G51:R51)</f>
        <v>0</v>
      </c>
      <c r="F51" s="156" t="s">
        <v>66</v>
      </c>
      <c r="G51" s="160"/>
      <c r="H51" s="157"/>
      <c r="I51" s="160"/>
      <c r="J51" s="160"/>
      <c r="K51" s="150"/>
      <c r="L51" s="157"/>
      <c r="M51" s="160"/>
      <c r="N51" s="160"/>
      <c r="O51" s="150"/>
      <c r="P51" s="160"/>
      <c r="Q51" s="150"/>
      <c r="R51" s="160"/>
    </row>
    <row r="52" spans="2:29" s="10" customFormat="1" ht="25.5" customHeight="1">
      <c r="B52" s="115"/>
      <c r="C52" s="153">
        <v>302</v>
      </c>
      <c r="D52" s="154" t="s">
        <v>280</v>
      </c>
      <c r="E52" s="155">
        <f t="shared" si="3"/>
        <v>1</v>
      </c>
      <c r="F52" s="156" t="s">
        <v>8</v>
      </c>
      <c r="G52" s="160">
        <v>1</v>
      </c>
      <c r="H52" s="157"/>
      <c r="I52" s="160"/>
      <c r="J52" s="160"/>
      <c r="K52" s="150"/>
      <c r="L52" s="157"/>
      <c r="M52" s="160"/>
      <c r="N52" s="160"/>
      <c r="O52" s="150"/>
      <c r="P52" s="160"/>
      <c r="Q52" s="150"/>
      <c r="R52" s="160"/>
    </row>
    <row r="53" spans="2:29" s="10" customFormat="1" ht="25.5" customHeight="1">
      <c r="B53" s="115"/>
      <c r="C53" s="153">
        <v>303</v>
      </c>
      <c r="D53" s="154" t="s">
        <v>281</v>
      </c>
      <c r="E53" s="155">
        <f t="shared" si="3"/>
        <v>1</v>
      </c>
      <c r="F53" s="156" t="s">
        <v>8</v>
      </c>
      <c r="G53" s="160">
        <v>1</v>
      </c>
      <c r="H53" s="157"/>
      <c r="I53" s="160"/>
      <c r="J53" s="160"/>
      <c r="K53" s="150"/>
      <c r="L53" s="157"/>
      <c r="M53" s="160"/>
      <c r="N53" s="160"/>
      <c r="O53" s="150"/>
      <c r="P53" s="160"/>
      <c r="Q53" s="150"/>
      <c r="R53" s="160"/>
    </row>
    <row r="54" spans="2:29" s="10" customFormat="1" ht="25.5" customHeight="1">
      <c r="B54" s="115"/>
      <c r="C54" s="153">
        <v>304</v>
      </c>
      <c r="D54" s="154" t="s">
        <v>58</v>
      </c>
      <c r="E54" s="155">
        <f t="shared" si="3"/>
        <v>1</v>
      </c>
      <c r="F54" s="156" t="s">
        <v>8</v>
      </c>
      <c r="G54" s="160">
        <v>1</v>
      </c>
      <c r="H54" s="157"/>
      <c r="I54" s="160"/>
      <c r="J54" s="160"/>
      <c r="K54" s="150"/>
      <c r="L54" s="157"/>
      <c r="M54" s="160"/>
      <c r="N54" s="160"/>
      <c r="O54" s="150"/>
      <c r="P54" s="160"/>
      <c r="Q54" s="150"/>
      <c r="R54" s="160"/>
    </row>
    <row r="55" spans="2:29" s="10" customFormat="1" ht="25.5" customHeight="1">
      <c r="B55" s="115"/>
      <c r="C55" s="153">
        <v>305</v>
      </c>
      <c r="D55" s="154" t="s">
        <v>57</v>
      </c>
      <c r="E55" s="155">
        <f t="shared" si="3"/>
        <v>3</v>
      </c>
      <c r="F55" s="156" t="s">
        <v>12</v>
      </c>
      <c r="G55" s="160"/>
      <c r="H55" s="157">
        <v>1</v>
      </c>
      <c r="I55" s="160"/>
      <c r="J55" s="160"/>
      <c r="K55" s="150"/>
      <c r="L55" s="157">
        <v>1</v>
      </c>
      <c r="M55" s="160"/>
      <c r="N55" s="160"/>
      <c r="O55" s="150"/>
      <c r="P55" s="160">
        <v>1</v>
      </c>
      <c r="Q55" s="150"/>
      <c r="R55" s="160"/>
    </row>
    <row r="56" spans="2:29" s="10" customFormat="1" ht="25.5" customHeight="1">
      <c r="B56" s="115"/>
      <c r="C56" s="153">
        <v>306</v>
      </c>
      <c r="D56" s="154" t="s">
        <v>64</v>
      </c>
      <c r="E56" s="155">
        <f t="shared" si="3"/>
        <v>3</v>
      </c>
      <c r="F56" s="156" t="s">
        <v>12</v>
      </c>
      <c r="G56" s="160"/>
      <c r="H56" s="157">
        <v>1</v>
      </c>
      <c r="I56" s="160"/>
      <c r="J56" s="160"/>
      <c r="K56" s="150"/>
      <c r="L56" s="157">
        <v>1</v>
      </c>
      <c r="M56" s="160"/>
      <c r="N56" s="160"/>
      <c r="O56" s="150"/>
      <c r="P56" s="160">
        <v>1</v>
      </c>
      <c r="Q56" s="150"/>
      <c r="R56" s="160"/>
    </row>
    <row r="57" spans="2:29" s="10" customFormat="1" ht="25.5" customHeight="1">
      <c r="B57" s="115"/>
      <c r="C57" s="153">
        <v>307</v>
      </c>
      <c r="D57" s="154" t="s">
        <v>65</v>
      </c>
      <c r="E57" s="155">
        <f t="shared" si="3"/>
        <v>1</v>
      </c>
      <c r="F57" s="156" t="s">
        <v>8</v>
      </c>
      <c r="G57" s="160">
        <v>1</v>
      </c>
      <c r="H57" s="157"/>
      <c r="I57" s="160"/>
      <c r="J57" s="160"/>
      <c r="K57" s="150"/>
      <c r="L57" s="157"/>
      <c r="M57" s="160"/>
      <c r="N57" s="160"/>
      <c r="O57" s="150"/>
      <c r="P57" s="160"/>
      <c r="Q57" s="150"/>
      <c r="R57" s="160"/>
    </row>
    <row r="58" spans="2:29" s="10" customFormat="1" ht="25.5" customHeight="1">
      <c r="B58" s="115"/>
      <c r="C58" s="153">
        <v>308</v>
      </c>
      <c r="D58" s="154" t="s">
        <v>282</v>
      </c>
      <c r="E58" s="155">
        <f t="shared" si="3"/>
        <v>1</v>
      </c>
      <c r="F58" s="156" t="s">
        <v>8</v>
      </c>
      <c r="G58" s="160">
        <v>1</v>
      </c>
      <c r="H58" s="157"/>
      <c r="I58" s="160"/>
      <c r="J58" s="160"/>
      <c r="K58" s="150"/>
      <c r="L58" s="157"/>
      <c r="M58" s="160"/>
      <c r="N58" s="160"/>
      <c r="O58" s="150"/>
      <c r="P58" s="160"/>
      <c r="Q58" s="150"/>
      <c r="R58" s="160"/>
    </row>
    <row r="59" spans="2:29" s="10" customFormat="1" ht="25.5" customHeight="1">
      <c r="B59" s="168"/>
      <c r="C59" s="170"/>
      <c r="D59" s="171"/>
      <c r="E59" s="172"/>
      <c r="F59" s="172"/>
      <c r="G59" s="160"/>
      <c r="H59" s="157"/>
      <c r="I59" s="160"/>
      <c r="J59" s="160"/>
      <c r="K59" s="150"/>
      <c r="L59" s="157"/>
      <c r="M59" s="160"/>
      <c r="N59" s="160"/>
      <c r="O59" s="150"/>
      <c r="P59" s="160"/>
      <c r="Q59" s="150"/>
      <c r="R59" s="160"/>
    </row>
    <row r="60" spans="2:29" s="10" customFormat="1" ht="25.5" customHeight="1">
      <c r="B60" s="115"/>
      <c r="C60" s="173">
        <v>401</v>
      </c>
      <c r="D60" s="174" t="s">
        <v>284</v>
      </c>
      <c r="E60" s="155">
        <f>SUM(G60:R60)</f>
        <v>372</v>
      </c>
      <c r="F60" s="177" t="s">
        <v>67</v>
      </c>
      <c r="G60" s="176"/>
      <c r="H60" s="157"/>
      <c r="I60" s="160">
        <f>12*I45</f>
        <v>48</v>
      </c>
      <c r="J60" s="160">
        <f>12*J45</f>
        <v>48</v>
      </c>
      <c r="K60" s="150">
        <f>12*K45</f>
        <v>48</v>
      </c>
      <c r="L60" s="157"/>
      <c r="M60" s="160">
        <f>12*M45</f>
        <v>48</v>
      </c>
      <c r="N60" s="160">
        <f>12*N45</f>
        <v>48</v>
      </c>
      <c r="O60" s="150">
        <f>12*O45</f>
        <v>36</v>
      </c>
      <c r="P60" s="160"/>
      <c r="Q60" s="150">
        <f>12*Q45</f>
        <v>48</v>
      </c>
      <c r="R60" s="160">
        <f>12*R45</f>
        <v>48</v>
      </c>
    </row>
    <row r="61" spans="2:29" s="10" customFormat="1" ht="25.5" customHeight="1">
      <c r="B61" s="115"/>
      <c r="C61" s="173">
        <v>402</v>
      </c>
      <c r="D61" s="174" t="s">
        <v>286</v>
      </c>
      <c r="E61" s="155">
        <f>SUM(G61:R61)</f>
        <v>1488</v>
      </c>
      <c r="F61" s="177" t="s">
        <v>67</v>
      </c>
      <c r="G61" s="176"/>
      <c r="H61" s="157"/>
      <c r="I61" s="160">
        <f>I45*48</f>
        <v>192</v>
      </c>
      <c r="J61" s="160">
        <f>J45*48</f>
        <v>192</v>
      </c>
      <c r="K61" s="150">
        <f>K45*48</f>
        <v>192</v>
      </c>
      <c r="L61" s="157"/>
      <c r="M61" s="160">
        <f>M45*48</f>
        <v>192</v>
      </c>
      <c r="N61" s="160">
        <f>N45*48</f>
        <v>192</v>
      </c>
      <c r="O61" s="150">
        <f>O45*48</f>
        <v>144</v>
      </c>
      <c r="P61" s="160"/>
      <c r="Q61" s="150">
        <f>Q45*48</f>
        <v>192</v>
      </c>
      <c r="R61" s="160">
        <f>R45*48</f>
        <v>192</v>
      </c>
    </row>
    <row r="62" spans="2:29" s="10" customFormat="1" ht="25.5" customHeight="1" thickBot="1">
      <c r="B62" s="143"/>
      <c r="C62" s="178"/>
      <c r="D62" s="179"/>
      <c r="E62" s="178"/>
      <c r="F62" s="178"/>
      <c r="G62" s="180"/>
      <c r="H62" s="181"/>
      <c r="I62" s="191"/>
      <c r="J62" s="191"/>
      <c r="K62" s="178"/>
      <c r="L62" s="181"/>
      <c r="M62" s="191"/>
      <c r="N62" s="191"/>
      <c r="O62" s="178"/>
      <c r="P62" s="191"/>
      <c r="Q62" s="178"/>
      <c r="R62" s="191"/>
    </row>
    <row r="63" spans="2:29" ht="14.25" thickTop="1" thickBot="1">
      <c r="B63" s="182"/>
      <c r="C63" s="283" t="s">
        <v>269</v>
      </c>
      <c r="D63" s="186"/>
      <c r="E63" s="184"/>
      <c r="F63" s="184"/>
      <c r="G63" s="184"/>
      <c r="H63" s="184"/>
      <c r="I63" s="184"/>
      <c r="J63" s="184"/>
      <c r="K63" s="184"/>
      <c r="L63" s="184"/>
      <c r="M63" s="184"/>
      <c r="N63" s="184"/>
      <c r="O63" s="184"/>
      <c r="P63" s="184"/>
      <c r="Q63" s="184"/>
      <c r="R63" s="192"/>
      <c r="S63" s="1"/>
      <c r="T63" s="1"/>
      <c r="U63" s="1"/>
      <c r="V63" s="1"/>
      <c r="W63" s="1"/>
      <c r="X63" s="1"/>
      <c r="Y63" s="1"/>
      <c r="Z63" s="1"/>
      <c r="AA63" s="1"/>
      <c r="AB63" s="1"/>
      <c r="AC63" s="1"/>
    </row>
    <row r="64" spans="2:29" ht="13.5" thickTop="1">
      <c r="S64" s="1"/>
      <c r="T64" s="1"/>
      <c r="U64" s="1"/>
      <c r="V64" s="1"/>
      <c r="W64" s="1"/>
      <c r="X64" s="1"/>
      <c r="Y64" s="1"/>
      <c r="Z64" s="1"/>
      <c r="AA64" s="1"/>
      <c r="AB64" s="1"/>
      <c r="AC64" s="1"/>
    </row>
    <row r="65" spans="19:29">
      <c r="S65" s="1"/>
      <c r="T65" s="1"/>
      <c r="U65" s="1"/>
      <c r="V65" s="1"/>
      <c r="W65" s="1"/>
      <c r="X65" s="1"/>
      <c r="Y65" s="1"/>
      <c r="Z65" s="1"/>
      <c r="AA65" s="1"/>
      <c r="AB65" s="1"/>
      <c r="AC65" s="1"/>
    </row>
    <row r="66" spans="19:29">
      <c r="S66" s="1"/>
      <c r="T66" s="1"/>
      <c r="U66" s="1"/>
      <c r="V66" s="1"/>
      <c r="W66" s="1"/>
      <c r="X66" s="1"/>
      <c r="Y66" s="1"/>
      <c r="Z66" s="1"/>
      <c r="AA66" s="1"/>
      <c r="AB66" s="1"/>
      <c r="AC66" s="1"/>
    </row>
    <row r="67" spans="19:29">
      <c r="S67" s="1"/>
      <c r="T67" s="1"/>
      <c r="U67" s="1"/>
      <c r="V67" s="1"/>
      <c r="W67" s="1"/>
      <c r="X67" s="1"/>
      <c r="Y67" s="1"/>
      <c r="Z67" s="1"/>
      <c r="AA67" s="1"/>
      <c r="AB67" s="1"/>
      <c r="AC67" s="1"/>
    </row>
    <row r="68" spans="19:29">
      <c r="S68" s="1"/>
      <c r="T68" s="1"/>
      <c r="U68" s="1"/>
      <c r="V68" s="1"/>
      <c r="W68" s="1"/>
      <c r="X68" s="1"/>
      <c r="Y68" s="1"/>
      <c r="Z68" s="1"/>
      <c r="AA68" s="1"/>
      <c r="AB68" s="1"/>
      <c r="AC68" s="1"/>
    </row>
    <row r="69" spans="19:29">
      <c r="S69" s="1"/>
      <c r="T69" s="1"/>
      <c r="U69" s="1"/>
      <c r="V69" s="1"/>
      <c r="W69" s="1"/>
      <c r="X69" s="1"/>
      <c r="Y69" s="1"/>
      <c r="Z69" s="1"/>
      <c r="AA69" s="1"/>
      <c r="AB69" s="1"/>
      <c r="AC69" s="1"/>
    </row>
    <row r="70" spans="19:29">
      <c r="S70" s="1"/>
      <c r="T70" s="1"/>
      <c r="U70" s="1"/>
      <c r="V70" s="1"/>
      <c r="W70" s="1"/>
      <c r="X70" s="1"/>
      <c r="Y70" s="1"/>
      <c r="Z70" s="1"/>
      <c r="AA70" s="1"/>
      <c r="AB70" s="1"/>
      <c r="AC70" s="1"/>
    </row>
    <row r="71" spans="19:29">
      <c r="S71" s="1"/>
      <c r="T71" s="1"/>
      <c r="U71" s="1"/>
      <c r="V71" s="1"/>
      <c r="W71" s="1"/>
      <c r="X71" s="1"/>
      <c r="Y71" s="1"/>
      <c r="Z71" s="1"/>
      <c r="AA71" s="1"/>
      <c r="AB71" s="1"/>
      <c r="AC71" s="1"/>
    </row>
    <row r="72" spans="19:29">
      <c r="S72" s="1"/>
      <c r="T72" s="1"/>
      <c r="U72" s="1"/>
      <c r="V72" s="1"/>
      <c r="W72" s="1"/>
      <c r="X72" s="1"/>
      <c r="Y72" s="1"/>
      <c r="Z72" s="1"/>
      <c r="AA72" s="1"/>
      <c r="AB72" s="1"/>
      <c r="AC72" s="1"/>
    </row>
    <row r="73" spans="19:29">
      <c r="S73" s="1"/>
      <c r="T73" s="1"/>
      <c r="U73" s="1"/>
      <c r="V73" s="1"/>
      <c r="W73" s="1"/>
      <c r="X73" s="1"/>
      <c r="Y73" s="1"/>
      <c r="Z73" s="1"/>
      <c r="AA73" s="1"/>
      <c r="AB73" s="1"/>
      <c r="AC73" s="1"/>
    </row>
    <row r="74" spans="19:29">
      <c r="S74" s="1"/>
      <c r="T74" s="1"/>
      <c r="U74" s="1"/>
      <c r="V74" s="1"/>
      <c r="W74" s="1"/>
      <c r="X74" s="1"/>
      <c r="Y74" s="1"/>
      <c r="Z74" s="1"/>
      <c r="AA74" s="1"/>
      <c r="AB74" s="1"/>
      <c r="AC74" s="1"/>
    </row>
    <row r="75" spans="19:29">
      <c r="S75" s="1"/>
      <c r="T75" s="1"/>
      <c r="U75" s="1"/>
      <c r="V75" s="1"/>
      <c r="W75" s="1"/>
      <c r="X75" s="1"/>
      <c r="Y75" s="1"/>
      <c r="Z75" s="1"/>
      <c r="AA75" s="1"/>
      <c r="AB75" s="1"/>
      <c r="AC75" s="1"/>
    </row>
    <row r="76" spans="19:29">
      <c r="S76" s="1"/>
      <c r="T76" s="1"/>
      <c r="U76" s="1"/>
      <c r="V76" s="1"/>
      <c r="W76" s="1"/>
      <c r="X76" s="1"/>
      <c r="Y76" s="1"/>
      <c r="Z76" s="1"/>
      <c r="AA76" s="1"/>
      <c r="AB76" s="1"/>
      <c r="AC76" s="1"/>
    </row>
    <row r="77" spans="19:29">
      <c r="S77" s="1"/>
      <c r="T77" s="1"/>
      <c r="U77" s="1"/>
      <c r="V77" s="1"/>
      <c r="W77" s="1"/>
      <c r="X77" s="1"/>
      <c r="Y77" s="1"/>
      <c r="Z77" s="1"/>
      <c r="AA77" s="1"/>
      <c r="AB77" s="1"/>
      <c r="AC77" s="1"/>
    </row>
    <row r="78" spans="19:29">
      <c r="S78" s="1"/>
      <c r="T78" s="1"/>
      <c r="U78" s="1"/>
      <c r="V78" s="1"/>
      <c r="W78" s="1"/>
      <c r="X78" s="1"/>
      <c r="Y78" s="1"/>
      <c r="Z78" s="1"/>
      <c r="AA78" s="1"/>
      <c r="AB78" s="1"/>
      <c r="AC78" s="1"/>
    </row>
    <row r="79" spans="19:29">
      <c r="S79" s="1"/>
      <c r="T79" s="1"/>
      <c r="U79" s="1"/>
      <c r="V79" s="1"/>
      <c r="W79" s="1"/>
      <c r="X79" s="1"/>
      <c r="Y79" s="1"/>
      <c r="Z79" s="1"/>
      <c r="AA79" s="1"/>
      <c r="AB79" s="1"/>
      <c r="AC79" s="1"/>
    </row>
    <row r="80" spans="19:29">
      <c r="S80" s="1"/>
      <c r="T80" s="1"/>
      <c r="U80" s="1"/>
      <c r="V80" s="1"/>
      <c r="W80" s="1"/>
      <c r="X80" s="1"/>
      <c r="Y80" s="1"/>
      <c r="Z80" s="1"/>
      <c r="AA80" s="1"/>
      <c r="AB80" s="1"/>
      <c r="AC80" s="1"/>
    </row>
    <row r="81" spans="19:29">
      <c r="S81" s="1"/>
      <c r="T81" s="1"/>
      <c r="U81" s="1"/>
      <c r="V81" s="1"/>
      <c r="W81" s="1"/>
      <c r="X81" s="1"/>
      <c r="Y81" s="1"/>
      <c r="Z81" s="1"/>
      <c r="AA81" s="1"/>
      <c r="AB81" s="1"/>
      <c r="AC81" s="1"/>
    </row>
    <row r="82" spans="19:29">
      <c r="S82" s="1"/>
      <c r="T82" s="1"/>
      <c r="U82" s="1"/>
      <c r="V82" s="1"/>
      <c r="W82" s="1"/>
      <c r="X82" s="1"/>
      <c r="Y82" s="1"/>
      <c r="Z82" s="1"/>
      <c r="AA82" s="1"/>
      <c r="AB82" s="1"/>
      <c r="AC82" s="1"/>
    </row>
    <row r="83" spans="19:29">
      <c r="S83" s="1"/>
      <c r="T83" s="1"/>
      <c r="U83" s="1"/>
      <c r="V83" s="1"/>
      <c r="W83" s="1"/>
      <c r="X83" s="1"/>
      <c r="Y83" s="1"/>
      <c r="Z83" s="1"/>
      <c r="AA83" s="1"/>
      <c r="AB83" s="1"/>
      <c r="AC83" s="1"/>
    </row>
    <row r="84" spans="19:29">
      <c r="S84" s="1"/>
      <c r="T84" s="1"/>
      <c r="U84" s="1"/>
      <c r="V84" s="1"/>
      <c r="W84" s="1"/>
      <c r="X84" s="1"/>
      <c r="Y84" s="1"/>
      <c r="Z84" s="1"/>
      <c r="AA84" s="1"/>
      <c r="AB84" s="1"/>
      <c r="AC84" s="1"/>
    </row>
    <row r="85" spans="19:29">
      <c r="S85" s="1"/>
      <c r="T85" s="1"/>
      <c r="U85" s="1"/>
      <c r="V85" s="1"/>
      <c r="W85" s="1"/>
      <c r="X85" s="1"/>
      <c r="Y85" s="1"/>
      <c r="Z85" s="1"/>
      <c r="AA85" s="1"/>
      <c r="AB85" s="1"/>
      <c r="AC85" s="1"/>
    </row>
    <row r="86" spans="19:29">
      <c r="S86" s="1"/>
      <c r="T86" s="1"/>
      <c r="U86" s="1"/>
      <c r="V86" s="1"/>
      <c r="W86" s="1"/>
      <c r="X86" s="1"/>
      <c r="Y86" s="1"/>
      <c r="Z86" s="1"/>
      <c r="AA86" s="1"/>
      <c r="AB86" s="1"/>
      <c r="AC86" s="1"/>
    </row>
    <row r="87" spans="19:29">
      <c r="S87" s="1"/>
      <c r="T87" s="1"/>
      <c r="U87" s="1"/>
      <c r="V87" s="1"/>
      <c r="W87" s="1"/>
      <c r="X87" s="1"/>
      <c r="Y87" s="1"/>
      <c r="Z87" s="1"/>
      <c r="AA87" s="1"/>
      <c r="AB87" s="1"/>
      <c r="AC87" s="1"/>
    </row>
    <row r="88" spans="19:29">
      <c r="S88" s="1"/>
      <c r="T88" s="1"/>
      <c r="U88" s="1"/>
      <c r="V88" s="1"/>
      <c r="W88" s="1"/>
      <c r="X88" s="1"/>
      <c r="Y88" s="1"/>
      <c r="Z88" s="1"/>
      <c r="AA88" s="1"/>
      <c r="AB88" s="1"/>
      <c r="AC88" s="1"/>
    </row>
    <row r="89" spans="19:29">
      <c r="S89" s="1"/>
      <c r="T89" s="1"/>
      <c r="U89" s="1"/>
      <c r="V89" s="1"/>
      <c r="W89" s="1"/>
      <c r="X89" s="1"/>
      <c r="Y89" s="1"/>
      <c r="Z89" s="1"/>
      <c r="AA89" s="1"/>
      <c r="AB89" s="1"/>
      <c r="AC89" s="1"/>
    </row>
    <row r="90" spans="19:29">
      <c r="S90" s="1"/>
      <c r="T90" s="1"/>
      <c r="U90" s="1"/>
      <c r="V90" s="1"/>
      <c r="W90" s="1"/>
      <c r="X90" s="1"/>
      <c r="Y90" s="1"/>
      <c r="Z90" s="1"/>
      <c r="AA90" s="1"/>
      <c r="AB90" s="1"/>
      <c r="AC90" s="1"/>
    </row>
    <row r="91" spans="19:29">
      <c r="S91" s="1"/>
      <c r="T91" s="1"/>
      <c r="U91" s="1"/>
      <c r="V91" s="1"/>
      <c r="W91" s="1"/>
      <c r="X91" s="1"/>
      <c r="Y91" s="1"/>
      <c r="Z91" s="1"/>
      <c r="AA91" s="1"/>
      <c r="AB91" s="1"/>
      <c r="AC91" s="1"/>
    </row>
    <row r="92" spans="19:29">
      <c r="S92" s="1"/>
      <c r="T92" s="1"/>
      <c r="U92" s="1"/>
      <c r="V92" s="1"/>
      <c r="W92" s="1"/>
      <c r="X92" s="1"/>
      <c r="Y92" s="1"/>
      <c r="Z92" s="1"/>
      <c r="AA92" s="1"/>
      <c r="AB92" s="1"/>
      <c r="AC92" s="1"/>
    </row>
    <row r="93" spans="19:29">
      <c r="S93" s="1"/>
      <c r="T93" s="1"/>
      <c r="U93" s="1"/>
      <c r="V93" s="1"/>
      <c r="W93" s="1"/>
      <c r="X93" s="1"/>
      <c r="Y93" s="1"/>
      <c r="Z93" s="1"/>
      <c r="AA93" s="1"/>
      <c r="AB93" s="1"/>
      <c r="AC93" s="1"/>
    </row>
    <row r="94" spans="19:29">
      <c r="S94" s="1"/>
      <c r="T94" s="1"/>
      <c r="U94" s="1"/>
      <c r="V94" s="1"/>
      <c r="W94" s="1"/>
      <c r="X94" s="1"/>
      <c r="Y94" s="1"/>
      <c r="Z94" s="1"/>
      <c r="AA94" s="1"/>
      <c r="AB94" s="1"/>
      <c r="AC94" s="1"/>
    </row>
    <row r="95" spans="19:29">
      <c r="S95" s="1"/>
      <c r="T95" s="1"/>
      <c r="U95" s="1"/>
      <c r="V95" s="1"/>
      <c r="W95" s="1"/>
      <c r="X95" s="1"/>
      <c r="Y95" s="1"/>
      <c r="Z95" s="1"/>
      <c r="AA95" s="1"/>
      <c r="AB95" s="1"/>
      <c r="AC95" s="1"/>
    </row>
    <row r="96" spans="19:29">
      <c r="S96" s="1"/>
      <c r="T96" s="1"/>
      <c r="U96" s="1"/>
      <c r="V96" s="1"/>
      <c r="W96" s="1"/>
      <c r="X96" s="1"/>
      <c r="Y96" s="1"/>
      <c r="Z96" s="1"/>
      <c r="AA96" s="1"/>
      <c r="AB96" s="1"/>
      <c r="AC96" s="1"/>
    </row>
    <row r="97" spans="19:29">
      <c r="S97" s="1"/>
      <c r="T97" s="1"/>
      <c r="U97" s="1"/>
      <c r="V97" s="1"/>
      <c r="W97" s="1"/>
      <c r="X97" s="1"/>
      <c r="Y97" s="1"/>
      <c r="Z97" s="1"/>
      <c r="AA97" s="1"/>
      <c r="AB97" s="1"/>
      <c r="AC97" s="1"/>
    </row>
    <row r="98" spans="19:29">
      <c r="S98" s="1"/>
      <c r="T98" s="1"/>
      <c r="U98" s="1"/>
      <c r="V98" s="1"/>
      <c r="W98" s="1"/>
      <c r="X98" s="1"/>
      <c r="Y98" s="1"/>
      <c r="Z98" s="1"/>
      <c r="AA98" s="1"/>
      <c r="AB98" s="1"/>
      <c r="AC98" s="1"/>
    </row>
    <row r="99" spans="19:29">
      <c r="S99" s="1"/>
      <c r="T99" s="1"/>
      <c r="U99" s="1"/>
      <c r="V99" s="1"/>
      <c r="W99" s="1"/>
      <c r="X99" s="1"/>
      <c r="Y99" s="1"/>
      <c r="Z99" s="1"/>
      <c r="AA99" s="1"/>
      <c r="AB99" s="1"/>
      <c r="AC99" s="1"/>
    </row>
    <row r="100" spans="19:29">
      <c r="S100" s="1"/>
      <c r="T100" s="1"/>
      <c r="U100" s="1"/>
      <c r="V100" s="1"/>
      <c r="W100" s="1"/>
      <c r="X100" s="1"/>
      <c r="Y100" s="1"/>
      <c r="Z100" s="1"/>
      <c r="AA100" s="1"/>
      <c r="AB100" s="1"/>
      <c r="AC100" s="1"/>
    </row>
    <row r="101" spans="19:29">
      <c r="S101" s="1"/>
      <c r="T101" s="1"/>
      <c r="U101" s="1"/>
      <c r="V101" s="1"/>
      <c r="W101" s="1"/>
      <c r="X101" s="1"/>
      <c r="Y101" s="1"/>
      <c r="Z101" s="1"/>
      <c r="AA101" s="1"/>
      <c r="AB101" s="1"/>
      <c r="AC101" s="1"/>
    </row>
    <row r="102" spans="19:29">
      <c r="S102" s="1"/>
      <c r="T102" s="1"/>
      <c r="U102" s="1"/>
      <c r="V102" s="1"/>
      <c r="W102" s="1"/>
      <c r="X102" s="1"/>
      <c r="Y102" s="1"/>
      <c r="Z102" s="1"/>
      <c r="AA102" s="1"/>
      <c r="AB102" s="1"/>
      <c r="AC102" s="1"/>
    </row>
    <row r="103" spans="19:29">
      <c r="S103" s="1"/>
      <c r="T103" s="1"/>
      <c r="U103" s="1"/>
      <c r="V103" s="1"/>
      <c r="W103" s="1"/>
      <c r="X103" s="1"/>
      <c r="Y103" s="1"/>
      <c r="Z103" s="1"/>
      <c r="AA103" s="1"/>
      <c r="AB103" s="1"/>
      <c r="AC103" s="1"/>
    </row>
    <row r="104" spans="19:29">
      <c r="S104" s="1"/>
      <c r="T104" s="1"/>
      <c r="U104" s="1"/>
      <c r="V104" s="1"/>
      <c r="W104" s="1"/>
      <c r="X104" s="1"/>
      <c r="Y104" s="1"/>
      <c r="Z104" s="1"/>
      <c r="AA104" s="1"/>
      <c r="AB104" s="1"/>
      <c r="AC104" s="1"/>
    </row>
    <row r="105" spans="19:29">
      <c r="S105" s="1"/>
      <c r="T105" s="1"/>
      <c r="U105" s="1"/>
      <c r="V105" s="1"/>
      <c r="W105" s="1"/>
      <c r="X105" s="1"/>
      <c r="Y105" s="1"/>
      <c r="Z105" s="1"/>
      <c r="AA105" s="1"/>
      <c r="AB105" s="1"/>
      <c r="AC105" s="1"/>
    </row>
    <row r="106" spans="19:29">
      <c r="S106" s="1"/>
      <c r="T106" s="1"/>
      <c r="U106" s="1"/>
      <c r="V106" s="1"/>
      <c r="W106" s="1"/>
      <c r="X106" s="1"/>
      <c r="Y106" s="1"/>
      <c r="Z106" s="1"/>
      <c r="AA106" s="1"/>
      <c r="AB106" s="1"/>
      <c r="AC106" s="1"/>
    </row>
    <row r="107" spans="19:29">
      <c r="S107" s="1"/>
      <c r="T107" s="1"/>
      <c r="U107" s="1"/>
      <c r="V107" s="1"/>
      <c r="W107" s="1"/>
      <c r="X107" s="1"/>
      <c r="Y107" s="1"/>
      <c r="Z107" s="1"/>
      <c r="AA107" s="1"/>
      <c r="AB107" s="1"/>
      <c r="AC107" s="1"/>
    </row>
    <row r="108" spans="19:29">
      <c r="S108" s="1"/>
      <c r="T108" s="1"/>
      <c r="U108" s="1"/>
      <c r="V108" s="1"/>
      <c r="W108" s="1"/>
      <c r="X108" s="1"/>
      <c r="Y108" s="1"/>
      <c r="Z108" s="1"/>
      <c r="AA108" s="1"/>
      <c r="AB108" s="1"/>
      <c r="AC108" s="1"/>
    </row>
    <row r="109" spans="19:29">
      <c r="S109" s="1"/>
      <c r="T109" s="1"/>
      <c r="U109" s="1"/>
      <c r="V109" s="1"/>
      <c r="W109" s="1"/>
      <c r="X109" s="1"/>
      <c r="Y109" s="1"/>
      <c r="Z109" s="1"/>
      <c r="AA109" s="1"/>
      <c r="AB109" s="1"/>
      <c r="AC109" s="1"/>
    </row>
    <row r="110" spans="19:29">
      <c r="S110" s="1"/>
      <c r="T110" s="1"/>
      <c r="U110" s="1"/>
      <c r="V110" s="1"/>
      <c r="W110" s="1"/>
      <c r="X110" s="1"/>
      <c r="Y110" s="1"/>
      <c r="Z110" s="1"/>
      <c r="AA110" s="1"/>
      <c r="AB110" s="1"/>
      <c r="AC110" s="1"/>
    </row>
    <row r="111" spans="19:29">
      <c r="S111" s="1"/>
      <c r="T111" s="1"/>
      <c r="U111" s="1"/>
      <c r="V111" s="1"/>
      <c r="W111" s="1"/>
      <c r="X111" s="1"/>
      <c r="Y111" s="1"/>
      <c r="Z111" s="1"/>
      <c r="AA111" s="1"/>
      <c r="AB111" s="1"/>
      <c r="AC111" s="1"/>
    </row>
    <row r="112" spans="19:29">
      <c r="S112" s="1"/>
      <c r="T112" s="1"/>
      <c r="U112" s="1"/>
      <c r="V112" s="1"/>
      <c r="W112" s="1"/>
      <c r="X112" s="1"/>
      <c r="Y112" s="1"/>
      <c r="Z112" s="1"/>
      <c r="AA112" s="1"/>
      <c r="AB112" s="1"/>
      <c r="AC112" s="1"/>
    </row>
    <row r="113" spans="19:29">
      <c r="S113" s="1"/>
      <c r="T113" s="1"/>
      <c r="U113" s="1"/>
      <c r="V113" s="1"/>
      <c r="W113" s="1"/>
      <c r="X113" s="1"/>
      <c r="Y113" s="1"/>
      <c r="Z113" s="1"/>
      <c r="AA113" s="1"/>
      <c r="AB113" s="1"/>
      <c r="AC113" s="1"/>
    </row>
    <row r="114" spans="19:29">
      <c r="S114" s="1"/>
      <c r="T114" s="1"/>
      <c r="U114" s="1"/>
      <c r="V114" s="1"/>
      <c r="W114" s="1"/>
      <c r="X114" s="1"/>
      <c r="Y114" s="1"/>
      <c r="Z114" s="1"/>
      <c r="AA114" s="1"/>
      <c r="AB114" s="1"/>
      <c r="AC114" s="1"/>
    </row>
    <row r="115" spans="19:29">
      <c r="S115" s="1"/>
      <c r="T115" s="1"/>
      <c r="U115" s="1"/>
      <c r="V115" s="1"/>
      <c r="W115" s="1"/>
      <c r="X115" s="1"/>
      <c r="Y115" s="1"/>
      <c r="Z115" s="1"/>
      <c r="AA115" s="1"/>
      <c r="AB115" s="1"/>
      <c r="AC115" s="1"/>
    </row>
    <row r="116" spans="19:29">
      <c r="S116" s="1"/>
      <c r="T116" s="1"/>
      <c r="U116" s="1"/>
      <c r="V116" s="1"/>
      <c r="W116" s="1"/>
      <c r="X116" s="1"/>
      <c r="Y116" s="1"/>
      <c r="Z116" s="1"/>
      <c r="AA116" s="1"/>
      <c r="AB116" s="1"/>
      <c r="AC116" s="1"/>
    </row>
    <row r="117" spans="19:29">
      <c r="S117" s="1"/>
      <c r="T117" s="1"/>
      <c r="U117" s="1"/>
      <c r="V117" s="1"/>
      <c r="W117" s="1"/>
      <c r="X117" s="1"/>
      <c r="Y117" s="1"/>
      <c r="Z117" s="1"/>
      <c r="AA117" s="1"/>
      <c r="AB117" s="1"/>
      <c r="AC117" s="1"/>
    </row>
    <row r="118" spans="19:29">
      <c r="S118" s="1"/>
      <c r="T118" s="1"/>
      <c r="U118" s="1"/>
      <c r="V118" s="1"/>
      <c r="W118" s="1"/>
      <c r="X118" s="1"/>
      <c r="Y118" s="1"/>
      <c r="Z118" s="1"/>
      <c r="AA118" s="1"/>
      <c r="AB118" s="1"/>
      <c r="AC118" s="1"/>
    </row>
    <row r="119" spans="19:29">
      <c r="S119" s="1"/>
      <c r="T119" s="1"/>
      <c r="U119" s="1"/>
      <c r="V119" s="1"/>
      <c r="W119" s="1"/>
      <c r="X119" s="1"/>
      <c r="Y119" s="1"/>
      <c r="Z119" s="1"/>
      <c r="AA119" s="1"/>
      <c r="AB119" s="1"/>
      <c r="AC119" s="1"/>
    </row>
    <row r="120" spans="19:29">
      <c r="S120" s="1"/>
      <c r="T120" s="1"/>
      <c r="U120" s="1"/>
      <c r="V120" s="1"/>
      <c r="W120" s="1"/>
      <c r="X120" s="1"/>
      <c r="Y120" s="1"/>
      <c r="Z120" s="1"/>
      <c r="AA120" s="1"/>
      <c r="AB120" s="1"/>
      <c r="AC120" s="1"/>
    </row>
    <row r="121" spans="19:29">
      <c r="S121" s="1"/>
      <c r="T121" s="1"/>
      <c r="U121" s="1"/>
      <c r="V121" s="1"/>
      <c r="W121" s="1"/>
      <c r="X121" s="1"/>
      <c r="Y121" s="1"/>
      <c r="Z121" s="1"/>
      <c r="AA121" s="1"/>
      <c r="AB121" s="1"/>
      <c r="AC121" s="1"/>
    </row>
    <row r="122" spans="19:29">
      <c r="S122" s="1"/>
      <c r="T122" s="1"/>
      <c r="U122" s="1"/>
      <c r="V122" s="1"/>
      <c r="W122" s="1"/>
      <c r="X122" s="1"/>
      <c r="Y122" s="1"/>
      <c r="Z122" s="1"/>
      <c r="AA122" s="1"/>
      <c r="AB122" s="1"/>
      <c r="AC122" s="1"/>
    </row>
    <row r="123" spans="19:29">
      <c r="S123" s="1"/>
      <c r="T123" s="1"/>
      <c r="U123" s="1"/>
      <c r="V123" s="1"/>
      <c r="W123" s="1"/>
      <c r="X123" s="1"/>
      <c r="Y123" s="1"/>
      <c r="Z123" s="1"/>
      <c r="AA123" s="1"/>
      <c r="AB123" s="1"/>
      <c r="AC123" s="1"/>
    </row>
    <row r="124" spans="19:29">
      <c r="S124" s="1"/>
      <c r="T124" s="1"/>
      <c r="U124" s="1"/>
      <c r="V124" s="1"/>
      <c r="W124" s="1"/>
      <c r="X124" s="1"/>
      <c r="Y124" s="1"/>
      <c r="Z124" s="1"/>
      <c r="AA124" s="1"/>
      <c r="AB124" s="1"/>
      <c r="AC124" s="1"/>
    </row>
    <row r="125" spans="19:29">
      <c r="S125" s="1"/>
      <c r="T125" s="1"/>
      <c r="U125" s="1"/>
      <c r="V125" s="1"/>
      <c r="W125" s="1"/>
      <c r="X125" s="1"/>
      <c r="Y125" s="1"/>
      <c r="Z125" s="1"/>
      <c r="AA125" s="1"/>
      <c r="AB125" s="1"/>
      <c r="AC125" s="1"/>
    </row>
  </sheetData>
  <mergeCells count="15">
    <mergeCell ref="B1:F1"/>
    <mergeCell ref="B2:F3"/>
    <mergeCell ref="H2:K2"/>
    <mergeCell ref="I4:J4"/>
    <mergeCell ref="H3:K3"/>
    <mergeCell ref="G1:R1"/>
    <mergeCell ref="P2:R2"/>
    <mergeCell ref="P3:R3"/>
    <mergeCell ref="M4:N4"/>
    <mergeCell ref="L2:O2"/>
    <mergeCell ref="B4:C5"/>
    <mergeCell ref="D4:D5"/>
    <mergeCell ref="E4:E5"/>
    <mergeCell ref="F4:F5"/>
    <mergeCell ref="L3:O3"/>
  </mergeCells>
  <phoneticPr fontId="2" type="noConversion"/>
  <pageMargins left="0.75" right="0.75" top="1" bottom="1" header="0.5" footer="0.5"/>
  <pageSetup scale="38" orientation="portrait" r:id="rId1"/>
  <headerFooter alignWithMargins="0">
    <oddHeader>&amp;LTriangle Expressway
Toll Collection System RFP&amp;RSECTION III
Price Proposal Rev 121908</oddHeader>
    <oddFooter>&amp;L© 2009 ACS State &amp;&amp; Local Solutions, Inc.
Submittal Date: February 2, 2009&amp;C
&amp;RPage III.&amp;A.&amp;P
Price Proposal - Part 1</oddFooter>
  </headerFooter>
  <rowBreaks count="1" manualBreakCount="1">
    <brk id="35" max="16383" man="1"/>
  </rowBreaks>
</worksheet>
</file>

<file path=xl/worksheets/sheet4.xml><?xml version="1.0" encoding="utf-8"?>
<worksheet xmlns="http://schemas.openxmlformats.org/spreadsheetml/2006/main" xmlns:r="http://schemas.openxmlformats.org/officeDocument/2006/relationships">
  <sheetPr codeName="Sheet5"/>
  <dimension ref="B1:X158"/>
  <sheetViews>
    <sheetView view="pageBreakPreview" topLeftCell="A40" zoomScaleNormal="100" workbookViewId="0">
      <selection activeCell="I55" sqref="I55"/>
    </sheetView>
  </sheetViews>
  <sheetFormatPr defaultColWidth="9.140625" defaultRowHeight="12.75"/>
  <cols>
    <col min="1" max="1" width="1.7109375" style="1" customWidth="1"/>
    <col min="2" max="2" width="3.7109375" style="2" customWidth="1"/>
    <col min="3" max="3" width="4.7109375" style="2" customWidth="1"/>
    <col min="4" max="4" width="33.7109375" style="13" customWidth="1"/>
    <col min="5" max="5" width="7.7109375" style="1" customWidth="1"/>
    <col min="6" max="6" width="10.7109375" style="1" customWidth="1"/>
    <col min="7" max="7" width="12.7109375" style="12" customWidth="1"/>
    <col min="8" max="8" width="1.7109375" style="12" customWidth="1"/>
    <col min="9" max="9" width="13.7109375" style="12" customWidth="1"/>
    <col min="10" max="12" width="12.7109375" style="22" customWidth="1"/>
    <col min="13" max="13" width="1.7109375" style="12" customWidth="1"/>
    <col min="14" max="14" width="9.7109375" customWidth="1"/>
    <col min="15" max="24" width="9.140625" customWidth="1"/>
    <col min="25" max="16384" width="9.140625" style="1"/>
  </cols>
  <sheetData>
    <row r="1" spans="2:14" s="3" customFormat="1" ht="25.5" customHeight="1" thickTop="1" thickBot="1">
      <c r="B1" s="345" t="s">
        <v>33</v>
      </c>
      <c r="C1" s="346"/>
      <c r="D1" s="346"/>
      <c r="E1" s="346"/>
      <c r="F1" s="346"/>
      <c r="G1" s="373" t="s">
        <v>156</v>
      </c>
      <c r="H1" s="346"/>
      <c r="I1" s="346"/>
      <c r="J1" s="346"/>
      <c r="K1" s="346"/>
      <c r="L1" s="346"/>
      <c r="M1" s="374"/>
      <c r="N1" s="96"/>
    </row>
    <row r="2" spans="2:14" s="3" customFormat="1" ht="25.5" customHeight="1" thickTop="1" thickBot="1">
      <c r="B2" s="86"/>
      <c r="C2" s="87" t="s">
        <v>183</v>
      </c>
      <c r="D2" s="379">
        <f>'1.Title'!C2</f>
        <v>0</v>
      </c>
      <c r="E2" s="380"/>
      <c r="F2" s="381"/>
      <c r="G2" s="375"/>
      <c r="H2" s="375"/>
      <c r="I2" s="375"/>
      <c r="J2" s="375"/>
      <c r="K2" s="375"/>
      <c r="L2" s="375"/>
      <c r="M2" s="376"/>
    </row>
    <row r="3" spans="2:14" s="3" customFormat="1" ht="25.5" customHeight="1" thickTop="1">
      <c r="B3" s="362" t="s">
        <v>79</v>
      </c>
      <c r="C3" s="363"/>
      <c r="D3" s="366" t="s">
        <v>78</v>
      </c>
      <c r="E3" s="368" t="s">
        <v>106</v>
      </c>
      <c r="F3" s="368" t="s">
        <v>37</v>
      </c>
      <c r="G3" s="377" t="s">
        <v>181</v>
      </c>
      <c r="H3" s="26"/>
      <c r="I3" s="382" t="s">
        <v>71</v>
      </c>
      <c r="J3" s="371" t="s">
        <v>108</v>
      </c>
      <c r="K3" s="371"/>
      <c r="L3" s="371"/>
      <c r="M3" s="52"/>
    </row>
    <row r="4" spans="2:14" s="3" customFormat="1" ht="15" customHeight="1">
      <c r="B4" s="364"/>
      <c r="C4" s="365"/>
      <c r="D4" s="367"/>
      <c r="E4" s="369"/>
      <c r="F4" s="369"/>
      <c r="G4" s="378"/>
      <c r="H4" s="34"/>
      <c r="I4" s="383"/>
      <c r="J4" s="372"/>
      <c r="K4" s="372"/>
      <c r="L4" s="372"/>
      <c r="M4" s="53"/>
    </row>
    <row r="5" spans="2:14" s="3" customFormat="1" ht="24.95" customHeight="1">
      <c r="B5" s="149"/>
      <c r="C5" s="150"/>
      <c r="D5" s="151"/>
      <c r="E5" s="152"/>
      <c r="F5" s="152"/>
      <c r="G5" s="196"/>
      <c r="H5" s="196"/>
      <c r="I5" s="196"/>
      <c r="J5" s="136"/>
      <c r="K5" s="136"/>
      <c r="L5" s="136"/>
      <c r="M5" s="205"/>
      <c r="N5" s="95"/>
    </row>
    <row r="6" spans="2:14" s="3" customFormat="1" ht="20.100000000000001" customHeight="1">
      <c r="B6" s="115"/>
      <c r="C6" s="153">
        <v>1</v>
      </c>
      <c r="D6" s="154" t="s">
        <v>30</v>
      </c>
      <c r="E6" s="155">
        <f>'3. Tabulation-Roadside'!E7</f>
        <v>8</v>
      </c>
      <c r="F6" s="156" t="s">
        <v>104</v>
      </c>
      <c r="G6" s="16"/>
      <c r="H6" s="196"/>
      <c r="I6" s="196">
        <f>E6*G6</f>
        <v>0</v>
      </c>
      <c r="J6" s="136"/>
      <c r="K6" s="136"/>
      <c r="L6" s="136"/>
      <c r="M6" s="206"/>
    </row>
    <row r="7" spans="2:14" s="3" customFormat="1" ht="20.100000000000001" customHeight="1">
      <c r="B7" s="115"/>
      <c r="C7" s="153">
        <v>2</v>
      </c>
      <c r="D7" s="154" t="s">
        <v>41</v>
      </c>
      <c r="E7" s="155">
        <f>'3. Tabulation-Roadside'!E8</f>
        <v>31</v>
      </c>
      <c r="F7" s="156" t="s">
        <v>105</v>
      </c>
      <c r="G7" s="16"/>
      <c r="H7" s="196"/>
      <c r="I7" s="196">
        <f t="shared" ref="I7:I40" si="0">E7*G7</f>
        <v>0</v>
      </c>
      <c r="J7" s="136"/>
      <c r="K7" s="136"/>
      <c r="L7" s="136"/>
      <c r="M7" s="206"/>
    </row>
    <row r="8" spans="2:14" s="3" customFormat="1" ht="20.100000000000001" customHeight="1">
      <c r="B8" s="115"/>
      <c r="C8" s="153">
        <v>3</v>
      </c>
      <c r="D8" s="154" t="s">
        <v>42</v>
      </c>
      <c r="E8" s="155">
        <f>'3. Tabulation-Roadside'!E9</f>
        <v>31</v>
      </c>
      <c r="F8" s="156" t="s">
        <v>105</v>
      </c>
      <c r="G8" s="16"/>
      <c r="H8" s="196"/>
      <c r="I8" s="196">
        <f t="shared" si="0"/>
        <v>0</v>
      </c>
      <c r="J8" s="136"/>
      <c r="K8" s="136"/>
      <c r="L8" s="136"/>
      <c r="M8" s="206"/>
    </row>
    <row r="9" spans="2:14" s="3" customFormat="1" ht="20.100000000000001" customHeight="1">
      <c r="B9" s="115"/>
      <c r="C9" s="153">
        <v>4</v>
      </c>
      <c r="D9" s="154" t="s">
        <v>53</v>
      </c>
      <c r="E9" s="155">
        <f>'3. Tabulation-Roadside'!E10</f>
        <v>8</v>
      </c>
      <c r="F9" s="156" t="s">
        <v>104</v>
      </c>
      <c r="G9" s="16"/>
      <c r="H9" s="196"/>
      <c r="I9" s="196">
        <f t="shared" si="0"/>
        <v>0</v>
      </c>
      <c r="J9" s="136"/>
      <c r="K9" s="136"/>
      <c r="L9" s="136"/>
      <c r="M9" s="206"/>
    </row>
    <row r="10" spans="2:14" s="3" customFormat="1" ht="20.100000000000001" customHeight="1">
      <c r="B10" s="115"/>
      <c r="C10" s="153">
        <v>5</v>
      </c>
      <c r="D10" s="154" t="s">
        <v>54</v>
      </c>
      <c r="E10" s="155">
        <f>'3. Tabulation-Roadside'!E11</f>
        <v>3</v>
      </c>
      <c r="F10" s="156" t="s">
        <v>12</v>
      </c>
      <c r="G10" s="16"/>
      <c r="H10" s="196"/>
      <c r="I10" s="196">
        <f t="shared" si="0"/>
        <v>0</v>
      </c>
      <c r="J10" s="136"/>
      <c r="K10" s="136"/>
      <c r="L10" s="136"/>
      <c r="M10" s="206"/>
    </row>
    <row r="11" spans="2:14" s="10" customFormat="1" ht="24.95" customHeight="1">
      <c r="B11" s="115"/>
      <c r="C11" s="194"/>
      <c r="D11" s="154" t="s">
        <v>59</v>
      </c>
      <c r="E11" s="155">
        <f>'3. Tabulation-Roadside'!E12</f>
        <v>31</v>
      </c>
      <c r="F11" s="156" t="s">
        <v>105</v>
      </c>
      <c r="G11" s="307"/>
      <c r="H11" s="207"/>
      <c r="I11" s="196">
        <v>0</v>
      </c>
      <c r="J11" s="384" t="s">
        <v>274</v>
      </c>
      <c r="K11" s="385"/>
      <c r="L11" s="385"/>
      <c r="M11" s="206"/>
    </row>
    <row r="12" spans="2:14" s="10" customFormat="1" ht="20.100000000000001" customHeight="1">
      <c r="B12" s="115"/>
      <c r="C12" s="153">
        <v>6</v>
      </c>
      <c r="D12" s="154" t="s">
        <v>56</v>
      </c>
      <c r="E12" s="155">
        <f>'3. Tabulation-Roadside'!E13</f>
        <v>31</v>
      </c>
      <c r="F12" s="156" t="s">
        <v>105</v>
      </c>
      <c r="G12" s="16"/>
      <c r="H12" s="196"/>
      <c r="I12" s="196">
        <f t="shared" si="0"/>
        <v>0</v>
      </c>
      <c r="J12" s="136"/>
      <c r="K12" s="136"/>
      <c r="L12" s="136"/>
      <c r="M12" s="206"/>
    </row>
    <row r="13" spans="2:14" s="10" customFormat="1" ht="20.100000000000001" customHeight="1">
      <c r="B13" s="115"/>
      <c r="C13" s="153">
        <v>7</v>
      </c>
      <c r="D13" s="154" t="s">
        <v>35</v>
      </c>
      <c r="E13" s="155">
        <f>'3. Tabulation-Roadside'!E14</f>
        <v>31</v>
      </c>
      <c r="F13" s="156" t="s">
        <v>105</v>
      </c>
      <c r="G13" s="16"/>
      <c r="H13" s="196"/>
      <c r="I13" s="196">
        <f t="shared" si="0"/>
        <v>0</v>
      </c>
      <c r="J13" s="136"/>
      <c r="K13" s="136"/>
      <c r="L13" s="136"/>
      <c r="M13" s="206"/>
    </row>
    <row r="14" spans="2:14" s="10" customFormat="1" ht="20.100000000000001" customHeight="1">
      <c r="B14" s="115"/>
      <c r="C14" s="153">
        <v>8</v>
      </c>
      <c r="D14" s="154" t="s">
        <v>34</v>
      </c>
      <c r="E14" s="155">
        <f>'3. Tabulation-Roadside'!E15</f>
        <v>31</v>
      </c>
      <c r="F14" s="156" t="s">
        <v>105</v>
      </c>
      <c r="G14" s="16"/>
      <c r="H14" s="196"/>
      <c r="I14" s="196">
        <f t="shared" si="0"/>
        <v>0</v>
      </c>
      <c r="J14" s="136"/>
      <c r="K14" s="136"/>
      <c r="L14" s="136"/>
      <c r="M14" s="206"/>
    </row>
    <row r="15" spans="2:14" s="10" customFormat="1" ht="20.100000000000001" customHeight="1">
      <c r="B15" s="115"/>
      <c r="C15" s="153">
        <v>9</v>
      </c>
      <c r="D15" s="154" t="s">
        <v>36</v>
      </c>
      <c r="E15" s="155">
        <f>'3. Tabulation-Roadside'!E16</f>
        <v>8</v>
      </c>
      <c r="F15" s="156" t="s">
        <v>104</v>
      </c>
      <c r="G15" s="16"/>
      <c r="H15" s="196"/>
      <c r="I15" s="196">
        <f t="shared" si="0"/>
        <v>0</v>
      </c>
      <c r="J15" s="136"/>
      <c r="K15" s="136"/>
      <c r="L15" s="136"/>
      <c r="M15" s="206"/>
    </row>
    <row r="16" spans="2:14" s="10" customFormat="1" ht="20.100000000000001" customHeight="1">
      <c r="B16" s="115"/>
      <c r="C16" s="153">
        <v>10</v>
      </c>
      <c r="D16" s="154" t="s">
        <v>38</v>
      </c>
      <c r="E16" s="155">
        <f>'3. Tabulation-Roadside'!E17</f>
        <v>8</v>
      </c>
      <c r="F16" s="156" t="s">
        <v>104</v>
      </c>
      <c r="G16" s="16"/>
      <c r="H16" s="196"/>
      <c r="I16" s="196">
        <f t="shared" si="0"/>
        <v>0</v>
      </c>
      <c r="J16" s="136"/>
      <c r="K16" s="136"/>
      <c r="L16" s="136"/>
      <c r="M16" s="206"/>
    </row>
    <row r="17" spans="2:13" s="10" customFormat="1" ht="20.100000000000001" customHeight="1">
      <c r="B17" s="115"/>
      <c r="C17" s="153">
        <v>11</v>
      </c>
      <c r="D17" s="154" t="s">
        <v>40</v>
      </c>
      <c r="E17" s="155">
        <f>'3. Tabulation-Roadside'!E18</f>
        <v>3</v>
      </c>
      <c r="F17" s="156" t="s">
        <v>12</v>
      </c>
      <c r="G17" s="16"/>
      <c r="H17" s="196"/>
      <c r="I17" s="196">
        <f t="shared" si="0"/>
        <v>0</v>
      </c>
      <c r="J17" s="136"/>
      <c r="K17" s="136"/>
      <c r="L17" s="136"/>
      <c r="M17" s="206"/>
    </row>
    <row r="18" spans="2:13" s="10" customFormat="1" ht="20.100000000000001" customHeight="1">
      <c r="B18" s="115"/>
      <c r="C18" s="153">
        <v>12</v>
      </c>
      <c r="D18" s="154" t="s">
        <v>29</v>
      </c>
      <c r="E18" s="155">
        <f>'3. Tabulation-Roadside'!E19</f>
        <v>1</v>
      </c>
      <c r="F18" s="156" t="s">
        <v>8</v>
      </c>
      <c r="G18" s="16"/>
      <c r="H18" s="196"/>
      <c r="I18" s="196">
        <f t="shared" si="0"/>
        <v>0</v>
      </c>
      <c r="J18" s="136"/>
      <c r="K18" s="136"/>
      <c r="L18" s="136"/>
      <c r="M18" s="206"/>
    </row>
    <row r="19" spans="2:13" s="10" customFormat="1" ht="20.100000000000001" customHeight="1">
      <c r="B19" s="115"/>
      <c r="C19" s="153">
        <v>13</v>
      </c>
      <c r="D19" s="154" t="s">
        <v>45</v>
      </c>
      <c r="E19" s="155">
        <f>'3. Tabulation-Roadside'!E20</f>
        <v>19</v>
      </c>
      <c r="F19" s="156" t="s">
        <v>46</v>
      </c>
      <c r="G19" s="16"/>
      <c r="H19" s="196"/>
      <c r="I19" s="196">
        <f t="shared" si="0"/>
        <v>0</v>
      </c>
      <c r="J19" s="136"/>
      <c r="K19" s="136"/>
      <c r="L19" s="136"/>
      <c r="M19" s="206"/>
    </row>
    <row r="20" spans="2:13" s="10" customFormat="1" ht="20.100000000000001" customHeight="1">
      <c r="B20" s="115"/>
      <c r="C20" s="153">
        <v>14</v>
      </c>
      <c r="D20" s="154" t="s">
        <v>55</v>
      </c>
      <c r="E20" s="155">
        <f>'3. Tabulation-Roadside'!E21</f>
        <v>3</v>
      </c>
      <c r="F20" s="156" t="s">
        <v>12</v>
      </c>
      <c r="G20" s="16"/>
      <c r="H20" s="196"/>
      <c r="I20" s="196">
        <f t="shared" si="0"/>
        <v>0</v>
      </c>
      <c r="J20" s="136"/>
      <c r="K20" s="136"/>
      <c r="L20" s="136"/>
      <c r="M20" s="206"/>
    </row>
    <row r="21" spans="2:13" s="10" customFormat="1" ht="24.95" customHeight="1">
      <c r="B21" s="115"/>
      <c r="C21" s="153">
        <v>15</v>
      </c>
      <c r="D21" s="154" t="s">
        <v>225</v>
      </c>
      <c r="E21" s="155">
        <f>'3. Tabulation-Roadside'!E22</f>
        <v>1</v>
      </c>
      <c r="F21" s="156" t="s">
        <v>8</v>
      </c>
      <c r="G21" s="16"/>
      <c r="H21" s="196"/>
      <c r="I21" s="196">
        <f t="shared" si="0"/>
        <v>0</v>
      </c>
      <c r="J21" s="136"/>
      <c r="K21" s="136"/>
      <c r="L21" s="136"/>
      <c r="M21" s="206"/>
    </row>
    <row r="22" spans="2:13" s="10" customFormat="1" ht="20.100000000000001" customHeight="1">
      <c r="B22" s="115"/>
      <c r="C22" s="153">
        <v>16</v>
      </c>
      <c r="D22" s="154" t="s">
        <v>275</v>
      </c>
      <c r="E22" s="155">
        <f>'3. Tabulation-Roadside'!E23</f>
        <v>1</v>
      </c>
      <c r="F22" s="156" t="s">
        <v>8</v>
      </c>
      <c r="G22" s="16"/>
      <c r="H22" s="196"/>
      <c r="I22" s="196">
        <f t="shared" si="0"/>
        <v>0</v>
      </c>
      <c r="J22" s="136"/>
      <c r="K22" s="136"/>
      <c r="L22" s="136"/>
      <c r="M22" s="206"/>
    </row>
    <row r="23" spans="2:13" s="10" customFormat="1" ht="20.100000000000001" customHeight="1">
      <c r="B23" s="115"/>
      <c r="C23" s="153">
        <v>17</v>
      </c>
      <c r="D23" s="154" t="s">
        <v>39</v>
      </c>
      <c r="E23" s="155">
        <f>'3. Tabulation-Roadside'!E24</f>
        <v>3</v>
      </c>
      <c r="F23" s="156" t="s">
        <v>12</v>
      </c>
      <c r="G23" s="16"/>
      <c r="H23" s="196"/>
      <c r="I23" s="196">
        <f t="shared" si="0"/>
        <v>0</v>
      </c>
      <c r="J23" s="136"/>
      <c r="K23" s="136"/>
      <c r="L23" s="136"/>
      <c r="M23" s="206"/>
    </row>
    <row r="24" spans="2:13" s="10" customFormat="1" ht="24.95" customHeight="1">
      <c r="B24" s="115"/>
      <c r="C24" s="153">
        <v>18</v>
      </c>
      <c r="D24" s="154" t="s">
        <v>43</v>
      </c>
      <c r="E24" s="155">
        <f>'3. Tabulation-Roadside'!E25</f>
        <v>3</v>
      </c>
      <c r="F24" s="156" t="s">
        <v>12</v>
      </c>
      <c r="G24" s="16"/>
      <c r="H24" s="196"/>
      <c r="I24" s="196">
        <f t="shared" si="0"/>
        <v>0</v>
      </c>
      <c r="J24" s="136"/>
      <c r="K24" s="136"/>
      <c r="L24" s="136"/>
      <c r="M24" s="206"/>
    </row>
    <row r="25" spans="2:13" s="10" customFormat="1" ht="20.100000000000001" customHeight="1">
      <c r="B25" s="115"/>
      <c r="C25" s="153">
        <v>19</v>
      </c>
      <c r="D25" s="154" t="s">
        <v>44</v>
      </c>
      <c r="E25" s="155">
        <f>'3. Tabulation-Roadside'!E26</f>
        <v>3</v>
      </c>
      <c r="F25" s="156" t="s">
        <v>12</v>
      </c>
      <c r="G25" s="16"/>
      <c r="H25" s="196"/>
      <c r="I25" s="196">
        <f t="shared" si="0"/>
        <v>0</v>
      </c>
      <c r="J25" s="136"/>
      <c r="K25" s="136"/>
      <c r="L25" s="136"/>
      <c r="M25" s="206"/>
    </row>
    <row r="26" spans="2:13" s="10" customFormat="1" ht="20.100000000000001" customHeight="1">
      <c r="B26" s="115"/>
      <c r="C26" s="153">
        <v>20</v>
      </c>
      <c r="D26" s="154" t="s">
        <v>9</v>
      </c>
      <c r="E26" s="155">
        <f>'3. Tabulation-Roadside'!E27</f>
        <v>3</v>
      </c>
      <c r="F26" s="156" t="s">
        <v>12</v>
      </c>
      <c r="G26" s="16"/>
      <c r="H26" s="196"/>
      <c r="I26" s="196">
        <f t="shared" si="0"/>
        <v>0</v>
      </c>
      <c r="J26" s="136"/>
      <c r="K26" s="136"/>
      <c r="L26" s="136"/>
      <c r="M26" s="206"/>
    </row>
    <row r="27" spans="2:13" s="10" customFormat="1" ht="20.100000000000001" customHeight="1">
      <c r="B27" s="115"/>
      <c r="C27" s="153">
        <v>21</v>
      </c>
      <c r="D27" s="154" t="s">
        <v>11</v>
      </c>
      <c r="E27" s="155">
        <f>'3. Tabulation-Roadside'!E28</f>
        <v>1</v>
      </c>
      <c r="F27" s="156" t="s">
        <v>8</v>
      </c>
      <c r="G27" s="16"/>
      <c r="H27" s="196"/>
      <c r="I27" s="196">
        <f t="shared" si="0"/>
        <v>0</v>
      </c>
      <c r="J27" s="136"/>
      <c r="K27" s="136"/>
      <c r="L27" s="136"/>
      <c r="M27" s="206"/>
    </row>
    <row r="28" spans="2:13" s="10" customFormat="1" ht="20.100000000000001" customHeight="1">
      <c r="B28" s="115"/>
      <c r="C28" s="153">
        <v>22</v>
      </c>
      <c r="D28" s="154" t="s">
        <v>10</v>
      </c>
      <c r="E28" s="155">
        <f>'3. Tabulation-Roadside'!E29</f>
        <v>1</v>
      </c>
      <c r="F28" s="156" t="s">
        <v>8</v>
      </c>
      <c r="G28" s="16"/>
      <c r="H28" s="196"/>
      <c r="I28" s="196">
        <f t="shared" si="0"/>
        <v>0</v>
      </c>
      <c r="J28" s="136"/>
      <c r="K28" s="136"/>
      <c r="L28" s="136"/>
      <c r="M28" s="206"/>
    </row>
    <row r="29" spans="2:13" s="10" customFormat="1" ht="24.95" customHeight="1">
      <c r="B29" s="115"/>
      <c r="C29" s="153">
        <v>23</v>
      </c>
      <c r="D29" s="154" t="s">
        <v>171</v>
      </c>
      <c r="E29" s="155">
        <f>'3. Tabulation-Roadside'!E30</f>
        <v>1</v>
      </c>
      <c r="F29" s="156" t="s">
        <v>8</v>
      </c>
      <c r="G29" s="16"/>
      <c r="H29" s="196"/>
      <c r="I29" s="196">
        <f t="shared" si="0"/>
        <v>0</v>
      </c>
      <c r="J29" s="136"/>
      <c r="K29" s="136"/>
      <c r="L29" s="136"/>
      <c r="M29" s="206"/>
    </row>
    <row r="30" spans="2:13" s="10" customFormat="1" ht="20.100000000000001" customHeight="1">
      <c r="B30" s="115"/>
      <c r="C30" s="153">
        <v>24</v>
      </c>
      <c r="D30" s="154" t="s">
        <v>51</v>
      </c>
      <c r="E30" s="155">
        <f>'3. Tabulation-Roadside'!E31</f>
        <v>2</v>
      </c>
      <c r="F30" s="156" t="s">
        <v>46</v>
      </c>
      <c r="G30" s="16"/>
      <c r="H30" s="196"/>
      <c r="I30" s="196">
        <f t="shared" si="0"/>
        <v>0</v>
      </c>
      <c r="J30" s="136"/>
      <c r="K30" s="136"/>
      <c r="L30" s="136"/>
      <c r="M30" s="206"/>
    </row>
    <row r="31" spans="2:13" s="10" customFormat="1" ht="20.100000000000001" customHeight="1">
      <c r="B31" s="115"/>
      <c r="C31" s="153">
        <v>25</v>
      </c>
      <c r="D31" s="154" t="s">
        <v>50</v>
      </c>
      <c r="E31" s="155">
        <f>'3. Tabulation-Roadside'!E32</f>
        <v>0</v>
      </c>
      <c r="F31" s="156" t="s">
        <v>46</v>
      </c>
      <c r="G31" s="16"/>
      <c r="H31" s="196"/>
      <c r="I31" s="196">
        <f t="shared" si="0"/>
        <v>0</v>
      </c>
      <c r="J31" s="136"/>
      <c r="K31" s="136"/>
      <c r="L31" s="136"/>
      <c r="M31" s="206"/>
    </row>
    <row r="32" spans="2:13" s="10" customFormat="1" ht="20.100000000000001" customHeight="1">
      <c r="B32" s="115"/>
      <c r="C32" s="153">
        <v>26</v>
      </c>
      <c r="D32" s="154" t="s">
        <v>49</v>
      </c>
      <c r="E32" s="155">
        <f>'3. Tabulation-Roadside'!E33</f>
        <v>0</v>
      </c>
      <c r="F32" s="156" t="s">
        <v>46</v>
      </c>
      <c r="G32" s="16"/>
      <c r="H32" s="196"/>
      <c r="I32" s="196">
        <f t="shared" si="0"/>
        <v>0</v>
      </c>
      <c r="J32" s="136"/>
      <c r="K32" s="136"/>
      <c r="L32" s="136"/>
      <c r="M32" s="206"/>
    </row>
    <row r="33" spans="2:13" s="10" customFormat="1" ht="20.100000000000001" customHeight="1">
      <c r="B33" s="115"/>
      <c r="C33" s="153">
        <v>27</v>
      </c>
      <c r="D33" s="154" t="s">
        <v>52</v>
      </c>
      <c r="E33" s="155">
        <f>'3. Tabulation-Roadside'!E34</f>
        <v>0</v>
      </c>
      <c r="F33" s="156" t="s">
        <v>46</v>
      </c>
      <c r="G33" s="24"/>
      <c r="H33" s="196"/>
      <c r="I33" s="196">
        <f t="shared" si="0"/>
        <v>0</v>
      </c>
      <c r="J33" s="136"/>
      <c r="K33" s="136"/>
      <c r="L33" s="136"/>
      <c r="M33" s="206"/>
    </row>
    <row r="34" spans="2:13" s="10" customFormat="1" ht="20.100000000000001" customHeight="1">
      <c r="B34" s="115"/>
      <c r="C34" s="99"/>
      <c r="D34" s="99"/>
      <c r="E34" s="99"/>
      <c r="F34" s="100"/>
      <c r="G34" s="16"/>
      <c r="H34" s="196"/>
      <c r="I34" s="196">
        <f t="shared" si="0"/>
        <v>0</v>
      </c>
      <c r="J34" s="136"/>
      <c r="K34" s="136"/>
      <c r="L34" s="136"/>
      <c r="M34" s="206"/>
    </row>
    <row r="35" spans="2:13" s="10" customFormat="1" ht="20.100000000000001" customHeight="1">
      <c r="B35" s="115"/>
      <c r="C35" s="99"/>
      <c r="D35" s="99"/>
      <c r="E35" s="99"/>
      <c r="F35" s="100"/>
      <c r="G35" s="16"/>
      <c r="H35" s="196"/>
      <c r="I35" s="196">
        <f t="shared" si="0"/>
        <v>0</v>
      </c>
      <c r="J35" s="136"/>
      <c r="K35" s="136"/>
      <c r="L35" s="136"/>
      <c r="M35" s="206"/>
    </row>
    <row r="36" spans="2:13" s="10" customFormat="1" ht="20.100000000000001" customHeight="1">
      <c r="B36" s="115"/>
      <c r="C36" s="99"/>
      <c r="D36" s="99"/>
      <c r="E36" s="99"/>
      <c r="F36" s="100"/>
      <c r="G36" s="16"/>
      <c r="H36" s="196"/>
      <c r="I36" s="196">
        <f t="shared" si="0"/>
        <v>0</v>
      </c>
      <c r="J36" s="136"/>
      <c r="K36" s="136"/>
      <c r="L36" s="136"/>
      <c r="M36" s="206"/>
    </row>
    <row r="37" spans="2:13" s="10" customFormat="1" ht="20.100000000000001" customHeight="1">
      <c r="B37" s="115"/>
      <c r="C37" s="99"/>
      <c r="D37" s="99"/>
      <c r="E37" s="99"/>
      <c r="F37" s="100"/>
      <c r="G37" s="16"/>
      <c r="H37" s="196"/>
      <c r="I37" s="196">
        <f t="shared" si="0"/>
        <v>0</v>
      </c>
      <c r="J37" s="136"/>
      <c r="K37" s="136"/>
      <c r="L37" s="136"/>
      <c r="M37" s="206"/>
    </row>
    <row r="38" spans="2:13" s="10" customFormat="1" ht="20.100000000000001" customHeight="1">
      <c r="B38" s="115"/>
      <c r="C38" s="99"/>
      <c r="D38" s="99"/>
      <c r="E38" s="99"/>
      <c r="F38" s="100"/>
      <c r="G38" s="16"/>
      <c r="H38" s="196"/>
      <c r="I38" s="196">
        <f t="shared" si="0"/>
        <v>0</v>
      </c>
      <c r="J38" s="136"/>
      <c r="K38" s="136"/>
      <c r="L38" s="136"/>
      <c r="M38" s="206"/>
    </row>
    <row r="39" spans="2:13" s="10" customFormat="1" ht="20.100000000000001" customHeight="1">
      <c r="B39" s="115"/>
      <c r="C39" s="99"/>
      <c r="D39" s="99"/>
      <c r="E39" s="99"/>
      <c r="F39" s="100"/>
      <c r="G39" s="16"/>
      <c r="H39" s="196"/>
      <c r="I39" s="196">
        <f t="shared" si="0"/>
        <v>0</v>
      </c>
      <c r="J39" s="136"/>
      <c r="K39" s="136"/>
      <c r="L39" s="136"/>
      <c r="M39" s="206"/>
    </row>
    <row r="40" spans="2:13" s="10" customFormat="1" ht="20.100000000000001" customHeight="1">
      <c r="B40" s="115"/>
      <c r="C40" s="99"/>
      <c r="D40" s="99"/>
      <c r="E40" s="99"/>
      <c r="F40" s="100"/>
      <c r="G40" s="16"/>
      <c r="H40" s="196"/>
      <c r="I40" s="196">
        <f t="shared" si="0"/>
        <v>0</v>
      </c>
      <c r="J40" s="136"/>
      <c r="K40" s="136"/>
      <c r="L40" s="136"/>
      <c r="M40" s="206"/>
    </row>
    <row r="41" spans="2:13" s="10" customFormat="1" ht="20.100000000000001" customHeight="1" thickBot="1">
      <c r="B41" s="168"/>
      <c r="C41" s="150"/>
      <c r="D41" s="131"/>
      <c r="E41" s="150"/>
      <c r="F41" s="150"/>
      <c r="G41" s="172"/>
      <c r="H41" s="196"/>
      <c r="I41" s="197">
        <f>SUM(I6:I40)</f>
        <v>0</v>
      </c>
      <c r="J41" s="198" t="s">
        <v>276</v>
      </c>
      <c r="K41" s="198"/>
      <c r="L41" s="198"/>
      <c r="M41" s="199"/>
    </row>
    <row r="42" spans="2:13" s="10" customFormat="1" ht="20.100000000000001" customHeight="1" thickTop="1" thickBot="1">
      <c r="B42" s="195"/>
      <c r="C42" s="200"/>
      <c r="D42" s="201"/>
      <c r="E42" s="201"/>
      <c r="F42" s="201"/>
      <c r="G42" s="202"/>
      <c r="H42" s="202"/>
      <c r="I42" s="202"/>
      <c r="J42" s="203"/>
      <c r="K42" s="203"/>
      <c r="L42" s="203"/>
      <c r="M42" s="204"/>
    </row>
    <row r="43" spans="2:13" s="3" customFormat="1" ht="25.5" customHeight="1" thickTop="1" thickBot="1">
      <c r="B43" s="345" t="s">
        <v>33</v>
      </c>
      <c r="C43" s="346"/>
      <c r="D43" s="346"/>
      <c r="E43" s="346"/>
      <c r="F43" s="346"/>
      <c r="G43" s="373" t="s">
        <v>156</v>
      </c>
      <c r="H43" s="346"/>
      <c r="I43" s="346"/>
      <c r="J43" s="346"/>
      <c r="K43" s="346"/>
      <c r="L43" s="346"/>
      <c r="M43" s="374"/>
    </row>
    <row r="44" spans="2:13" s="3" customFormat="1" ht="25.5" customHeight="1" thickTop="1" thickBot="1">
      <c r="B44" s="86"/>
      <c r="C44" s="87" t="s">
        <v>183</v>
      </c>
      <c r="D44" s="387">
        <f>D2</f>
        <v>0</v>
      </c>
      <c r="E44" s="388"/>
      <c r="F44" s="389"/>
      <c r="G44" s="375"/>
      <c r="H44" s="375"/>
      <c r="I44" s="375"/>
      <c r="J44" s="375"/>
      <c r="K44" s="375"/>
      <c r="L44" s="375"/>
      <c r="M44" s="376"/>
    </row>
    <row r="45" spans="2:13" s="3" customFormat="1" ht="25.5" customHeight="1" thickTop="1">
      <c r="B45" s="362" t="s">
        <v>79</v>
      </c>
      <c r="C45" s="363"/>
      <c r="D45" s="366" t="s">
        <v>78</v>
      </c>
      <c r="E45" s="368" t="s">
        <v>106</v>
      </c>
      <c r="F45" s="368" t="s">
        <v>37</v>
      </c>
      <c r="G45" s="382" t="s">
        <v>7</v>
      </c>
      <c r="H45" s="26"/>
      <c r="I45" s="382" t="s">
        <v>71</v>
      </c>
      <c r="J45" s="371" t="s">
        <v>108</v>
      </c>
      <c r="K45" s="371"/>
      <c r="L45" s="371"/>
      <c r="M45" s="52"/>
    </row>
    <row r="46" spans="2:13" s="3" customFormat="1" ht="15" customHeight="1">
      <c r="B46" s="364"/>
      <c r="C46" s="365"/>
      <c r="D46" s="367"/>
      <c r="E46" s="369"/>
      <c r="F46" s="369"/>
      <c r="G46" s="383"/>
      <c r="H46" s="34"/>
      <c r="I46" s="383"/>
      <c r="J46" s="372"/>
      <c r="K46" s="372"/>
      <c r="L46" s="372"/>
      <c r="M46" s="53"/>
    </row>
    <row r="47" spans="2:13" s="10" customFormat="1" ht="15" customHeight="1">
      <c r="B47" s="115"/>
      <c r="C47" s="150"/>
      <c r="D47" s="167"/>
      <c r="E47" s="155"/>
      <c r="F47" s="156"/>
      <c r="G47" s="196"/>
      <c r="H47" s="196"/>
      <c r="I47" s="196"/>
      <c r="J47" s="136"/>
      <c r="K47" s="136"/>
      <c r="L47" s="136"/>
      <c r="M47" s="206"/>
    </row>
    <row r="48" spans="2:13" s="10" customFormat="1" ht="20.100000000000001" customHeight="1">
      <c r="B48" s="115"/>
      <c r="C48" s="153">
        <v>101</v>
      </c>
      <c r="D48" s="154" t="s">
        <v>74</v>
      </c>
      <c r="E48" s="155">
        <f>'3. Tabulation-Roadside'!E37</f>
        <v>8</v>
      </c>
      <c r="F48" s="156" t="s">
        <v>104</v>
      </c>
      <c r="G48" s="16"/>
      <c r="H48" s="196"/>
      <c r="I48" s="196">
        <f t="shared" ref="I48:I54" si="1">E48*G48</f>
        <v>0</v>
      </c>
      <c r="J48" s="136"/>
      <c r="K48" s="136"/>
      <c r="L48" s="136"/>
      <c r="M48" s="206"/>
    </row>
    <row r="49" spans="2:13" s="10" customFormat="1" ht="20.100000000000001" customHeight="1">
      <c r="B49" s="115"/>
      <c r="C49" s="153">
        <v>102</v>
      </c>
      <c r="D49" s="154" t="s">
        <v>72</v>
      </c>
      <c r="E49" s="155">
        <f>'3. Tabulation-Roadside'!E38</f>
        <v>3</v>
      </c>
      <c r="F49" s="156" t="s">
        <v>12</v>
      </c>
      <c r="G49" s="16"/>
      <c r="H49" s="196"/>
      <c r="I49" s="196">
        <f t="shared" si="1"/>
        <v>0</v>
      </c>
      <c r="J49" s="136"/>
      <c r="K49" s="136"/>
      <c r="L49" s="136"/>
      <c r="M49" s="206"/>
    </row>
    <row r="50" spans="2:13" s="10" customFormat="1" ht="20.100000000000001" customHeight="1">
      <c r="B50" s="115"/>
      <c r="C50" s="153">
        <v>103</v>
      </c>
      <c r="D50" s="154" t="s">
        <v>47</v>
      </c>
      <c r="E50" s="155">
        <f>'3. Tabulation-Roadside'!E39</f>
        <v>3</v>
      </c>
      <c r="F50" s="156" t="s">
        <v>12</v>
      </c>
      <c r="G50" s="16"/>
      <c r="H50" s="196"/>
      <c r="I50" s="196">
        <f t="shared" si="1"/>
        <v>0</v>
      </c>
      <c r="J50" s="136"/>
      <c r="K50" s="136"/>
      <c r="L50" s="136"/>
      <c r="M50" s="206"/>
    </row>
    <row r="51" spans="2:13" s="10" customFormat="1" ht="20.100000000000001" customHeight="1">
      <c r="B51" s="115"/>
      <c r="C51" s="153">
        <v>104</v>
      </c>
      <c r="D51" s="154" t="s">
        <v>73</v>
      </c>
      <c r="E51" s="155">
        <f>'3. Tabulation-Roadside'!E40</f>
        <v>1</v>
      </c>
      <c r="F51" s="156" t="s">
        <v>8</v>
      </c>
      <c r="G51" s="16"/>
      <c r="H51" s="196"/>
      <c r="I51" s="196">
        <f t="shared" si="1"/>
        <v>0</v>
      </c>
      <c r="J51" s="136"/>
      <c r="K51" s="136"/>
      <c r="L51" s="136"/>
      <c r="M51" s="206"/>
    </row>
    <row r="52" spans="2:13" s="10" customFormat="1" ht="20.100000000000001" customHeight="1">
      <c r="B52" s="115"/>
      <c r="C52" s="153">
        <v>105</v>
      </c>
      <c r="D52" s="154" t="s">
        <v>75</v>
      </c>
      <c r="E52" s="155">
        <f>'3. Tabulation-Roadside'!E41</f>
        <v>8</v>
      </c>
      <c r="F52" s="156" t="s">
        <v>104</v>
      </c>
      <c r="G52" s="16"/>
      <c r="H52" s="196"/>
      <c r="I52" s="196">
        <f t="shared" si="1"/>
        <v>0</v>
      </c>
      <c r="J52" s="136"/>
      <c r="K52" s="136"/>
      <c r="L52" s="136"/>
      <c r="M52" s="206"/>
    </row>
    <row r="53" spans="2:13" s="10" customFormat="1" ht="20.100000000000001" customHeight="1">
      <c r="B53" s="115"/>
      <c r="C53" s="153">
        <v>106</v>
      </c>
      <c r="D53" s="154" t="s">
        <v>48</v>
      </c>
      <c r="E53" s="155">
        <f>'3. Tabulation-Roadside'!E42</f>
        <v>3</v>
      </c>
      <c r="F53" s="156" t="s">
        <v>12</v>
      </c>
      <c r="G53" s="16"/>
      <c r="H53" s="196"/>
      <c r="I53" s="196">
        <f t="shared" si="1"/>
        <v>0</v>
      </c>
      <c r="J53" s="136"/>
      <c r="K53" s="136"/>
      <c r="L53" s="136"/>
      <c r="M53" s="206"/>
    </row>
    <row r="54" spans="2:13" s="10" customFormat="1" ht="20.100000000000001" customHeight="1">
      <c r="B54" s="115"/>
      <c r="C54" s="153">
        <v>107</v>
      </c>
      <c r="D54" s="154" t="s">
        <v>76</v>
      </c>
      <c r="E54" s="155">
        <f>'3. Tabulation-Roadside'!E43</f>
        <v>1</v>
      </c>
      <c r="F54" s="156" t="s">
        <v>8</v>
      </c>
      <c r="G54" s="16"/>
      <c r="H54" s="196"/>
      <c r="I54" s="196">
        <f t="shared" si="1"/>
        <v>0</v>
      </c>
      <c r="J54" s="136"/>
      <c r="K54" s="136"/>
      <c r="L54" s="136"/>
      <c r="M54" s="206"/>
    </row>
    <row r="55" spans="2:13" s="10" customFormat="1" ht="20.100000000000001" customHeight="1" thickBot="1">
      <c r="B55" s="168"/>
      <c r="C55" s="150"/>
      <c r="D55" s="131"/>
      <c r="E55" s="150"/>
      <c r="F55" s="150"/>
      <c r="G55" s="172"/>
      <c r="H55" s="196"/>
      <c r="I55" s="197">
        <f>SUM(I48:I54)</f>
        <v>0</v>
      </c>
      <c r="J55" s="198" t="s">
        <v>277</v>
      </c>
      <c r="K55" s="198"/>
      <c r="L55" s="198"/>
      <c r="M55" s="199"/>
    </row>
    <row r="56" spans="2:13" s="10" customFormat="1" ht="20.100000000000001" customHeight="1" thickTop="1">
      <c r="B56" s="168"/>
      <c r="C56" s="170"/>
      <c r="D56" s="172"/>
      <c r="E56" s="172"/>
      <c r="F56" s="172"/>
      <c r="G56" s="208"/>
      <c r="H56" s="208"/>
      <c r="I56" s="208"/>
      <c r="J56" s="198"/>
      <c r="K56" s="198"/>
      <c r="L56" s="198"/>
      <c r="M56" s="199"/>
    </row>
    <row r="57" spans="2:13" s="10" customFormat="1" ht="20.100000000000001" customHeight="1">
      <c r="B57" s="115"/>
      <c r="C57" s="153">
        <v>201</v>
      </c>
      <c r="D57" s="154" t="s">
        <v>60</v>
      </c>
      <c r="E57" s="155">
        <f>'3. Tabulation-Roadside'!E45</f>
        <v>31</v>
      </c>
      <c r="F57" s="156" t="s">
        <v>105</v>
      </c>
      <c r="G57" s="16"/>
      <c r="H57" s="196"/>
      <c r="I57" s="196">
        <f>E57*G57</f>
        <v>0</v>
      </c>
      <c r="J57" s="136"/>
      <c r="K57" s="136"/>
      <c r="L57" s="136"/>
      <c r="M57" s="206"/>
    </row>
    <row r="58" spans="2:13" s="10" customFormat="1" ht="20.100000000000001" customHeight="1">
      <c r="B58" s="115"/>
      <c r="C58" s="153">
        <v>202</v>
      </c>
      <c r="D58" s="154" t="s">
        <v>77</v>
      </c>
      <c r="E58" s="155">
        <f>'3. Tabulation-Roadside'!E46</f>
        <v>62</v>
      </c>
      <c r="F58" s="156" t="s">
        <v>109</v>
      </c>
      <c r="G58" s="16"/>
      <c r="H58" s="196"/>
      <c r="I58" s="196">
        <f>E58*G58</f>
        <v>0</v>
      </c>
      <c r="J58" s="136"/>
      <c r="K58" s="136"/>
      <c r="L58" s="136"/>
      <c r="M58" s="206"/>
    </row>
    <row r="59" spans="2:13" s="10" customFormat="1" ht="20.100000000000001" customHeight="1">
      <c r="B59" s="115"/>
      <c r="C59" s="153">
        <v>203</v>
      </c>
      <c r="D59" s="154" t="s">
        <v>61</v>
      </c>
      <c r="E59" s="155">
        <f>'3. Tabulation-Roadside'!E47</f>
        <v>8</v>
      </c>
      <c r="F59" s="156" t="s">
        <v>104</v>
      </c>
      <c r="G59" s="16"/>
      <c r="H59" s="196"/>
      <c r="I59" s="196">
        <f>E59*G59</f>
        <v>0</v>
      </c>
      <c r="J59" s="136"/>
      <c r="K59" s="136"/>
      <c r="L59" s="136"/>
      <c r="M59" s="206"/>
    </row>
    <row r="60" spans="2:13" s="10" customFormat="1" ht="20.100000000000001" customHeight="1">
      <c r="B60" s="115"/>
      <c r="C60" s="153">
        <v>204</v>
      </c>
      <c r="D60" s="154" t="s">
        <v>63</v>
      </c>
      <c r="E60" s="155">
        <f>'3. Tabulation-Roadside'!E48</f>
        <v>3</v>
      </c>
      <c r="F60" s="156" t="s">
        <v>12</v>
      </c>
      <c r="G60" s="16"/>
      <c r="H60" s="196"/>
      <c r="I60" s="196">
        <f>E60*G60</f>
        <v>0</v>
      </c>
      <c r="J60" s="136"/>
      <c r="K60" s="136"/>
      <c r="L60" s="136"/>
      <c r="M60" s="206"/>
    </row>
    <row r="61" spans="2:13" s="10" customFormat="1" ht="20.100000000000001" customHeight="1">
      <c r="B61" s="115"/>
      <c r="C61" s="153">
        <v>205</v>
      </c>
      <c r="D61" s="154" t="s">
        <v>62</v>
      </c>
      <c r="E61" s="155">
        <f>'3. Tabulation-Roadside'!E49</f>
        <v>1</v>
      </c>
      <c r="F61" s="156" t="s">
        <v>8</v>
      </c>
      <c r="G61" s="16"/>
      <c r="H61" s="196"/>
      <c r="I61" s="196">
        <f>E61*G61</f>
        <v>0</v>
      </c>
      <c r="J61" s="136"/>
      <c r="K61" s="136"/>
      <c r="L61" s="136"/>
      <c r="M61" s="206"/>
    </row>
    <row r="62" spans="2:13" s="10" customFormat="1" ht="20.100000000000001" customHeight="1" thickBot="1">
      <c r="B62" s="168"/>
      <c r="C62" s="150"/>
      <c r="D62" s="131"/>
      <c r="E62" s="150"/>
      <c r="F62" s="150"/>
      <c r="G62" s="172"/>
      <c r="H62" s="196"/>
      <c r="I62" s="197">
        <f>SUM(I57:I61)</f>
        <v>0</v>
      </c>
      <c r="J62" s="198" t="s">
        <v>278</v>
      </c>
      <c r="K62" s="198"/>
      <c r="L62" s="198"/>
      <c r="M62" s="199"/>
    </row>
    <row r="63" spans="2:13" s="10" customFormat="1" ht="20.100000000000001" customHeight="1" thickTop="1">
      <c r="B63" s="115"/>
      <c r="C63" s="150"/>
      <c r="D63" s="169"/>
      <c r="E63" s="155"/>
      <c r="F63" s="156"/>
      <c r="G63" s="196"/>
      <c r="H63" s="196"/>
      <c r="I63" s="196"/>
      <c r="J63" s="136"/>
      <c r="K63" s="136"/>
      <c r="L63" s="136"/>
      <c r="M63" s="206"/>
    </row>
    <row r="64" spans="2:13" s="10" customFormat="1" ht="25.5" customHeight="1">
      <c r="B64" s="115"/>
      <c r="C64" s="153">
        <v>301</v>
      </c>
      <c r="D64" s="154" t="s">
        <v>279</v>
      </c>
      <c r="E64" s="155">
        <f>'3. Tabulation-Roadside'!E51</f>
        <v>0</v>
      </c>
      <c r="F64" s="156" t="s">
        <v>66</v>
      </c>
      <c r="G64" s="16"/>
      <c r="H64" s="196"/>
      <c r="I64" s="196">
        <f t="shared" ref="I64:I71" si="2">E64*G64</f>
        <v>0</v>
      </c>
      <c r="J64" s="136"/>
      <c r="K64" s="136"/>
      <c r="L64" s="136"/>
      <c r="M64" s="206"/>
    </row>
    <row r="65" spans="2:17" s="10" customFormat="1" ht="20.100000000000001" customHeight="1">
      <c r="B65" s="115"/>
      <c r="C65" s="153">
        <v>302</v>
      </c>
      <c r="D65" s="154" t="s">
        <v>280</v>
      </c>
      <c r="E65" s="155">
        <f>'3. Tabulation-Roadside'!E52</f>
        <v>1</v>
      </c>
      <c r="F65" s="156" t="s">
        <v>8</v>
      </c>
      <c r="G65" s="16"/>
      <c r="H65" s="196"/>
      <c r="I65" s="196">
        <f t="shared" si="2"/>
        <v>0</v>
      </c>
      <c r="J65" s="136"/>
      <c r="K65" s="136"/>
      <c r="L65" s="136"/>
      <c r="M65" s="206"/>
    </row>
    <row r="66" spans="2:17" s="10" customFormat="1" ht="20.100000000000001" customHeight="1">
      <c r="B66" s="115"/>
      <c r="C66" s="153">
        <v>303</v>
      </c>
      <c r="D66" s="154" t="s">
        <v>281</v>
      </c>
      <c r="E66" s="155">
        <f>'3. Tabulation-Roadside'!E53</f>
        <v>1</v>
      </c>
      <c r="F66" s="156" t="s">
        <v>8</v>
      </c>
      <c r="G66" s="16"/>
      <c r="H66" s="196"/>
      <c r="I66" s="196">
        <f t="shared" si="2"/>
        <v>0</v>
      </c>
      <c r="J66" s="136"/>
      <c r="K66" s="136"/>
      <c r="L66" s="136"/>
      <c r="M66" s="206"/>
    </row>
    <row r="67" spans="2:17" s="10" customFormat="1" ht="20.100000000000001" customHeight="1">
      <c r="B67" s="115"/>
      <c r="C67" s="153">
        <v>304</v>
      </c>
      <c r="D67" s="154" t="s">
        <v>58</v>
      </c>
      <c r="E67" s="155">
        <f>'3. Tabulation-Roadside'!E54</f>
        <v>1</v>
      </c>
      <c r="F67" s="156" t="s">
        <v>8</v>
      </c>
      <c r="G67" s="16"/>
      <c r="H67" s="196"/>
      <c r="I67" s="196">
        <f t="shared" si="2"/>
        <v>0</v>
      </c>
      <c r="J67" s="385" t="s">
        <v>222</v>
      </c>
      <c r="K67" s="385"/>
      <c r="L67" s="386"/>
      <c r="M67" s="206"/>
    </row>
    <row r="68" spans="2:17" s="10" customFormat="1" ht="20.100000000000001" customHeight="1">
      <c r="B68" s="115"/>
      <c r="C68" s="153">
        <v>305</v>
      </c>
      <c r="D68" s="154" t="s">
        <v>57</v>
      </c>
      <c r="E68" s="155">
        <f>'3. Tabulation-Roadside'!E55</f>
        <v>3</v>
      </c>
      <c r="F68" s="156" t="s">
        <v>12</v>
      </c>
      <c r="G68" s="16"/>
      <c r="H68" s="196"/>
      <c r="I68" s="196">
        <f t="shared" si="2"/>
        <v>0</v>
      </c>
      <c r="J68" s="136"/>
      <c r="K68" s="136"/>
      <c r="L68" s="136"/>
      <c r="M68" s="206"/>
    </row>
    <row r="69" spans="2:17" s="10" customFormat="1" ht="20.100000000000001" customHeight="1">
      <c r="B69" s="115"/>
      <c r="C69" s="153">
        <v>306</v>
      </c>
      <c r="D69" s="154" t="s">
        <v>64</v>
      </c>
      <c r="E69" s="155">
        <f>'3. Tabulation-Roadside'!E56</f>
        <v>3</v>
      </c>
      <c r="F69" s="156" t="s">
        <v>12</v>
      </c>
      <c r="G69" s="16"/>
      <c r="H69" s="196"/>
      <c r="I69" s="196">
        <f t="shared" si="2"/>
        <v>0</v>
      </c>
      <c r="J69" s="136"/>
      <c r="K69" s="136"/>
      <c r="L69" s="136"/>
      <c r="M69" s="206"/>
    </row>
    <row r="70" spans="2:17" s="10" customFormat="1" ht="25.5" customHeight="1">
      <c r="B70" s="115"/>
      <c r="C70" s="153">
        <v>307</v>
      </c>
      <c r="D70" s="154" t="s">
        <v>65</v>
      </c>
      <c r="E70" s="155">
        <f>'3. Tabulation-Roadside'!E57</f>
        <v>1</v>
      </c>
      <c r="F70" s="156" t="s">
        <v>8</v>
      </c>
      <c r="G70" s="16"/>
      <c r="H70" s="196"/>
      <c r="I70" s="196">
        <f t="shared" si="2"/>
        <v>0</v>
      </c>
      <c r="J70" s="136"/>
      <c r="K70" s="136"/>
      <c r="L70" s="136"/>
      <c r="M70" s="206"/>
    </row>
    <row r="71" spans="2:17" s="10" customFormat="1" ht="20.100000000000001" customHeight="1">
      <c r="B71" s="115"/>
      <c r="C71" s="153">
        <v>308</v>
      </c>
      <c r="D71" s="154" t="s">
        <v>282</v>
      </c>
      <c r="E71" s="155">
        <f>'3. Tabulation-Roadside'!E58</f>
        <v>1</v>
      </c>
      <c r="F71" s="156" t="s">
        <v>8</v>
      </c>
      <c r="G71" s="16"/>
      <c r="H71" s="196"/>
      <c r="I71" s="196">
        <f t="shared" si="2"/>
        <v>0</v>
      </c>
      <c r="J71" s="136"/>
      <c r="K71" s="136"/>
      <c r="L71" s="136"/>
      <c r="M71" s="206"/>
    </row>
    <row r="72" spans="2:17" s="10" customFormat="1" ht="20.100000000000001" customHeight="1" thickBot="1">
      <c r="B72" s="168"/>
      <c r="C72" s="170"/>
      <c r="D72" s="171"/>
      <c r="E72" s="172"/>
      <c r="F72" s="172"/>
      <c r="G72" s="172"/>
      <c r="H72" s="208"/>
      <c r="I72" s="197">
        <f>SUM(I64:I71)</f>
        <v>0</v>
      </c>
      <c r="J72" s="393" t="s">
        <v>283</v>
      </c>
      <c r="K72" s="394"/>
      <c r="L72" s="394"/>
      <c r="M72" s="199"/>
    </row>
    <row r="73" spans="2:17" s="10" customFormat="1" ht="20.100000000000001" customHeight="1" thickTop="1">
      <c r="B73" s="168"/>
      <c r="C73" s="170"/>
      <c r="D73" s="172"/>
      <c r="E73" s="172"/>
      <c r="F73" s="172"/>
      <c r="G73" s="208"/>
      <c r="H73" s="208"/>
      <c r="I73" s="208"/>
      <c r="J73" s="198"/>
      <c r="K73" s="198"/>
      <c r="L73" s="198"/>
      <c r="M73" s="199"/>
    </row>
    <row r="74" spans="2:17" s="10" customFormat="1" ht="25.5" customHeight="1">
      <c r="B74" s="115"/>
      <c r="C74" s="173">
        <v>401</v>
      </c>
      <c r="D74" s="174" t="s">
        <v>284</v>
      </c>
      <c r="E74" s="155">
        <f>'3. Tabulation-Roadside'!E60</f>
        <v>372</v>
      </c>
      <c r="F74" s="175" t="s">
        <v>67</v>
      </c>
      <c r="G74" s="24"/>
      <c r="H74" s="196"/>
      <c r="I74" s="196">
        <f>E74*G74</f>
        <v>0</v>
      </c>
      <c r="J74" s="390" t="s">
        <v>285</v>
      </c>
      <c r="K74" s="391"/>
      <c r="L74" s="391"/>
      <c r="M74" s="206"/>
    </row>
    <row r="75" spans="2:17" s="10" customFormat="1" ht="25.5" customHeight="1">
      <c r="B75" s="115"/>
      <c r="C75" s="173">
        <v>402</v>
      </c>
      <c r="D75" s="174" t="s">
        <v>286</v>
      </c>
      <c r="E75" s="155">
        <f>'3. Tabulation-Roadside'!E61</f>
        <v>1488</v>
      </c>
      <c r="F75" s="177" t="s">
        <v>67</v>
      </c>
      <c r="G75" s="16"/>
      <c r="H75" s="196"/>
      <c r="I75" s="196">
        <f>E75*G75</f>
        <v>0</v>
      </c>
      <c r="J75" s="390"/>
      <c r="K75" s="391"/>
      <c r="L75" s="391"/>
      <c r="M75" s="206"/>
    </row>
    <row r="76" spans="2:17" s="10" customFormat="1" ht="27" customHeight="1" thickBot="1">
      <c r="B76" s="115"/>
      <c r="C76" s="150"/>
      <c r="D76" s="131"/>
      <c r="E76" s="150"/>
      <c r="F76" s="150"/>
      <c r="G76" s="172"/>
      <c r="H76" s="196"/>
      <c r="I76" s="197">
        <f>SUM(I74:I75)</f>
        <v>0</v>
      </c>
      <c r="J76" s="392" t="s">
        <v>287</v>
      </c>
      <c r="K76" s="391"/>
      <c r="L76" s="391"/>
      <c r="M76" s="206"/>
    </row>
    <row r="77" spans="2:17" s="10" customFormat="1" ht="20.100000000000001" customHeight="1" thickTop="1">
      <c r="B77" s="115"/>
      <c r="C77" s="173"/>
      <c r="D77" s="174"/>
      <c r="E77" s="155"/>
      <c r="F77" s="177"/>
      <c r="G77" s="177"/>
      <c r="H77" s="196"/>
      <c r="I77" s="196"/>
      <c r="J77" s="209"/>
      <c r="K77" s="209"/>
      <c r="L77" s="209"/>
      <c r="M77" s="206"/>
    </row>
    <row r="78" spans="2:17" s="10" customFormat="1" ht="25.5" customHeight="1" thickBot="1">
      <c r="B78" s="143"/>
      <c r="C78" s="178"/>
      <c r="D78" s="179"/>
      <c r="E78" s="178"/>
      <c r="F78" s="178"/>
      <c r="G78" s="211"/>
      <c r="H78" s="211"/>
      <c r="I78" s="211"/>
      <c r="J78" s="212"/>
      <c r="K78" s="212"/>
      <c r="L78" s="212"/>
      <c r="M78" s="213"/>
      <c r="Q78" s="1"/>
    </row>
    <row r="79" spans="2:17" s="3" customFormat="1" ht="25.5" customHeight="1" thickTop="1" thickBot="1">
      <c r="B79" s="345" t="s">
        <v>33</v>
      </c>
      <c r="C79" s="404"/>
      <c r="D79" s="404"/>
      <c r="E79" s="404"/>
      <c r="F79" s="404"/>
      <c r="G79" s="397" t="s">
        <v>343</v>
      </c>
      <c r="H79" s="398"/>
      <c r="I79" s="398"/>
      <c r="J79" s="398"/>
      <c r="K79" s="398"/>
      <c r="L79" s="398"/>
      <c r="M79" s="399"/>
    </row>
    <row r="80" spans="2:17" s="3" customFormat="1" ht="25.5" customHeight="1" thickTop="1" thickBot="1">
      <c r="B80" s="86"/>
      <c r="C80" s="87" t="s">
        <v>183</v>
      </c>
      <c r="D80" s="387">
        <f>D44</f>
        <v>0</v>
      </c>
      <c r="E80" s="388"/>
      <c r="F80" s="389"/>
      <c r="G80" s="400"/>
      <c r="H80" s="400"/>
      <c r="I80" s="400"/>
      <c r="J80" s="400"/>
      <c r="K80" s="400"/>
      <c r="L80" s="400"/>
      <c r="M80" s="401"/>
    </row>
    <row r="81" spans="2:24" s="10" customFormat="1" ht="12.75" customHeight="1" thickTop="1">
      <c r="B81" s="32"/>
      <c r="C81" s="36"/>
      <c r="D81" s="402" t="s">
        <v>288</v>
      </c>
      <c r="E81" s="403"/>
      <c r="F81" s="403"/>
      <c r="G81" s="407" t="s">
        <v>126</v>
      </c>
      <c r="H81" s="365"/>
      <c r="I81" s="365"/>
      <c r="J81" s="365"/>
      <c r="K81" s="365"/>
      <c r="L81" s="365"/>
      <c r="M81" s="40"/>
    </row>
    <row r="82" spans="2:24" s="10" customFormat="1" ht="12.75" customHeight="1">
      <c r="B82" s="32"/>
      <c r="C82" s="36"/>
      <c r="D82" s="403"/>
      <c r="E82" s="403"/>
      <c r="F82" s="403"/>
      <c r="G82" s="408">
        <v>2014</v>
      </c>
      <c r="H82" s="409"/>
      <c r="I82" s="291">
        <v>2015</v>
      </c>
      <c r="J82" s="291">
        <v>2016</v>
      </c>
      <c r="K82" s="291">
        <v>2017</v>
      </c>
      <c r="L82" s="291">
        <v>2018</v>
      </c>
      <c r="M82" s="40"/>
    </row>
    <row r="83" spans="2:24" s="10" customFormat="1" ht="24.95" customHeight="1">
      <c r="B83" s="115"/>
      <c r="C83" s="150"/>
      <c r="D83" s="214"/>
      <c r="E83" s="150"/>
      <c r="F83" s="150"/>
      <c r="G83" s="196"/>
      <c r="H83" s="196"/>
      <c r="I83" s="196"/>
      <c r="J83" s="136"/>
      <c r="K83" s="136"/>
      <c r="L83" s="136"/>
      <c r="M83" s="206"/>
    </row>
    <row r="84" spans="2:24" s="10" customFormat="1" ht="24.95" customHeight="1">
      <c r="B84" s="115"/>
      <c r="C84" s="150">
        <v>601</v>
      </c>
      <c r="D84" s="405" t="s">
        <v>13</v>
      </c>
      <c r="E84" s="406"/>
      <c r="F84" s="411" t="s">
        <v>127</v>
      </c>
      <c r="G84" s="395"/>
      <c r="H84" s="396"/>
      <c r="I84" s="15"/>
      <c r="J84" s="15"/>
      <c r="K84" s="15"/>
      <c r="L84" s="15"/>
      <c r="M84" s="218"/>
    </row>
    <row r="85" spans="2:24" s="10" customFormat="1" ht="24.95" customHeight="1">
      <c r="B85" s="115"/>
      <c r="C85" s="150">
        <v>602</v>
      </c>
      <c r="D85" s="405" t="s">
        <v>18</v>
      </c>
      <c r="E85" s="406"/>
      <c r="F85" s="412"/>
      <c r="G85" s="395"/>
      <c r="H85" s="396"/>
      <c r="I85" s="15"/>
      <c r="J85" s="15"/>
      <c r="K85" s="15"/>
      <c r="L85" s="15"/>
      <c r="M85" s="218"/>
    </row>
    <row r="86" spans="2:24" s="10" customFormat="1" ht="24.95" customHeight="1">
      <c r="B86" s="115"/>
      <c r="C86" s="150">
        <v>603</v>
      </c>
      <c r="D86" s="405" t="s">
        <v>19</v>
      </c>
      <c r="E86" s="406"/>
      <c r="F86" s="412"/>
      <c r="G86" s="395"/>
      <c r="H86" s="396"/>
      <c r="I86" s="15"/>
      <c r="J86" s="15"/>
      <c r="K86" s="15"/>
      <c r="L86" s="15"/>
      <c r="M86" s="218"/>
    </row>
    <row r="87" spans="2:24" s="10" customFormat="1" ht="24.95" customHeight="1">
      <c r="B87" s="115"/>
      <c r="C87" s="150">
        <v>604</v>
      </c>
      <c r="D87" s="405" t="s">
        <v>20</v>
      </c>
      <c r="E87" s="406"/>
      <c r="F87" s="412"/>
      <c r="G87" s="395"/>
      <c r="H87" s="396"/>
      <c r="I87" s="15"/>
      <c r="J87" s="15"/>
      <c r="K87" s="15"/>
      <c r="L87" s="15"/>
      <c r="M87" s="218"/>
    </row>
    <row r="88" spans="2:24" s="10" customFormat="1" ht="24.95" customHeight="1">
      <c r="B88" s="115"/>
      <c r="C88" s="150">
        <v>605</v>
      </c>
      <c r="D88" s="405" t="s">
        <v>21</v>
      </c>
      <c r="E88" s="406"/>
      <c r="F88" s="412"/>
      <c r="G88" s="395"/>
      <c r="H88" s="396"/>
      <c r="I88" s="15"/>
      <c r="J88" s="15"/>
      <c r="K88" s="15"/>
      <c r="L88" s="15"/>
      <c r="M88" s="218"/>
    </row>
    <row r="89" spans="2:24" s="10" customFormat="1" ht="24.95" customHeight="1">
      <c r="B89" s="115"/>
      <c r="C89" s="150">
        <v>606</v>
      </c>
      <c r="D89" s="405" t="s">
        <v>22</v>
      </c>
      <c r="E89" s="406"/>
      <c r="F89" s="412"/>
      <c r="G89" s="395"/>
      <c r="H89" s="396"/>
      <c r="I89" s="15"/>
      <c r="J89" s="15"/>
      <c r="K89" s="15"/>
      <c r="L89" s="15"/>
      <c r="M89" s="218"/>
    </row>
    <row r="90" spans="2:24" s="10" customFormat="1" ht="24.95" customHeight="1">
      <c r="B90" s="115"/>
      <c r="C90" s="150">
        <v>607</v>
      </c>
      <c r="D90" s="405" t="s">
        <v>23</v>
      </c>
      <c r="E90" s="406"/>
      <c r="F90" s="412"/>
      <c r="G90" s="395"/>
      <c r="H90" s="396"/>
      <c r="I90" s="15"/>
      <c r="J90" s="15"/>
      <c r="K90" s="15"/>
      <c r="L90" s="15"/>
      <c r="M90" s="218"/>
    </row>
    <row r="91" spans="2:24" s="10" customFormat="1" ht="24.95" customHeight="1">
      <c r="B91" s="115"/>
      <c r="C91" s="150">
        <v>608</v>
      </c>
      <c r="D91" s="405" t="s">
        <v>24</v>
      </c>
      <c r="E91" s="406"/>
      <c r="F91" s="412"/>
      <c r="G91" s="395"/>
      <c r="H91" s="396"/>
      <c r="I91" s="15"/>
      <c r="J91" s="15"/>
      <c r="K91" s="15"/>
      <c r="L91" s="15"/>
      <c r="M91" s="218"/>
    </row>
    <row r="92" spans="2:24" s="10" customFormat="1" ht="24.95" customHeight="1">
      <c r="B92" s="115"/>
      <c r="C92" s="150">
        <v>609</v>
      </c>
      <c r="D92" s="405" t="s">
        <v>25</v>
      </c>
      <c r="E92" s="406"/>
      <c r="F92" s="412"/>
      <c r="G92" s="395"/>
      <c r="H92" s="396"/>
      <c r="I92" s="15"/>
      <c r="J92" s="15"/>
      <c r="K92" s="15"/>
      <c r="L92" s="15"/>
      <c r="M92" s="218"/>
    </row>
    <row r="93" spans="2:24" s="10" customFormat="1" ht="24.95" customHeight="1">
      <c r="B93" s="115"/>
      <c r="C93" s="150">
        <v>610</v>
      </c>
      <c r="D93" s="405" t="s">
        <v>26</v>
      </c>
      <c r="E93" s="406"/>
      <c r="F93" s="412"/>
      <c r="G93" s="395"/>
      <c r="H93" s="396"/>
      <c r="I93" s="15"/>
      <c r="J93" s="15"/>
      <c r="K93" s="15"/>
      <c r="L93" s="15"/>
      <c r="M93" s="218"/>
    </row>
    <row r="94" spans="2:24" s="10" customFormat="1" ht="24.95" customHeight="1">
      <c r="B94" s="115"/>
      <c r="C94" s="150">
        <v>611</v>
      </c>
      <c r="D94" s="405" t="s">
        <v>140</v>
      </c>
      <c r="E94" s="410"/>
      <c r="F94" s="412"/>
      <c r="G94" s="395"/>
      <c r="H94" s="396"/>
      <c r="I94" s="15"/>
      <c r="J94" s="15"/>
      <c r="K94" s="15"/>
      <c r="L94" s="15"/>
      <c r="M94" s="218"/>
    </row>
    <row r="95" spans="2:24" s="10" customFormat="1" ht="24.95" customHeight="1" thickBot="1">
      <c r="B95" s="215"/>
      <c r="C95" s="178"/>
      <c r="D95" s="216"/>
      <c r="E95" s="217"/>
      <c r="F95" s="178"/>
      <c r="G95" s="211"/>
      <c r="H95" s="211"/>
      <c r="I95" s="211"/>
      <c r="J95" s="212"/>
      <c r="K95" s="212"/>
      <c r="L95" s="212"/>
      <c r="M95" s="213"/>
    </row>
    <row r="96" spans="2:24" ht="14.25" thickTop="1" thickBot="1">
      <c r="B96" s="182"/>
      <c r="C96" s="283" t="s">
        <v>269</v>
      </c>
      <c r="D96" s="186"/>
      <c r="E96" s="186"/>
      <c r="F96" s="186"/>
      <c r="G96" s="186"/>
      <c r="H96" s="186"/>
      <c r="I96" s="186"/>
      <c r="J96" s="186"/>
      <c r="K96" s="186"/>
      <c r="L96" s="186"/>
      <c r="M96" s="219"/>
      <c r="N96" s="1"/>
      <c r="O96" s="1"/>
      <c r="P96" s="1"/>
      <c r="Q96" s="1"/>
      <c r="R96" s="1"/>
      <c r="S96" s="1"/>
      <c r="T96" s="1"/>
      <c r="U96" s="1"/>
      <c r="V96" s="1"/>
      <c r="W96" s="1"/>
      <c r="X96" s="1"/>
    </row>
    <row r="97" spans="14:24" ht="13.5" thickTop="1">
      <c r="N97" s="1"/>
      <c r="O97" s="1"/>
      <c r="P97" s="1"/>
      <c r="Q97" s="1"/>
      <c r="R97" s="1"/>
      <c r="S97" s="1"/>
      <c r="T97" s="1"/>
      <c r="U97" s="1"/>
      <c r="V97" s="1"/>
      <c r="W97" s="1"/>
      <c r="X97" s="1"/>
    </row>
    <row r="98" spans="14:24">
      <c r="N98" s="1"/>
      <c r="O98" s="1"/>
      <c r="P98" s="1"/>
      <c r="Q98" s="1"/>
      <c r="R98" s="1"/>
      <c r="S98" s="1"/>
      <c r="T98" s="1"/>
      <c r="U98" s="1"/>
      <c r="V98" s="1"/>
      <c r="W98" s="1"/>
      <c r="X98" s="1"/>
    </row>
    <row r="99" spans="14:24">
      <c r="N99" s="1"/>
      <c r="O99" s="1"/>
      <c r="P99" s="1"/>
      <c r="Q99" s="1"/>
      <c r="R99" s="1"/>
      <c r="S99" s="1"/>
      <c r="T99" s="1"/>
      <c r="U99" s="1"/>
      <c r="V99" s="1"/>
      <c r="W99" s="1"/>
      <c r="X99" s="1"/>
    </row>
    <row r="100" spans="14:24">
      <c r="N100" s="1"/>
      <c r="O100" s="1"/>
      <c r="P100" s="1"/>
      <c r="Q100" s="1"/>
      <c r="R100" s="1"/>
      <c r="S100" s="1"/>
      <c r="T100" s="1"/>
      <c r="U100" s="1"/>
      <c r="V100" s="1"/>
      <c r="W100" s="1"/>
      <c r="X100" s="1"/>
    </row>
    <row r="101" spans="14:24">
      <c r="N101" s="1"/>
      <c r="O101" s="1"/>
      <c r="P101" s="1"/>
      <c r="Q101" s="1"/>
      <c r="R101" s="1"/>
      <c r="S101" s="1"/>
      <c r="T101" s="1"/>
      <c r="U101" s="1"/>
      <c r="V101" s="1"/>
      <c r="W101" s="1"/>
      <c r="X101" s="1"/>
    </row>
    <row r="102" spans="14:24">
      <c r="N102" s="1"/>
      <c r="O102" s="1"/>
      <c r="P102" s="1"/>
      <c r="Q102" s="1"/>
      <c r="R102" s="1"/>
      <c r="S102" s="1"/>
      <c r="T102" s="1"/>
      <c r="U102" s="1"/>
      <c r="V102" s="1"/>
      <c r="W102" s="1"/>
      <c r="X102" s="1"/>
    </row>
    <row r="103" spans="14:24">
      <c r="N103" s="1"/>
      <c r="O103" s="1"/>
      <c r="P103" s="1"/>
      <c r="Q103" s="1"/>
      <c r="R103" s="1"/>
      <c r="S103" s="1"/>
      <c r="T103" s="1"/>
      <c r="U103" s="1"/>
      <c r="V103" s="1"/>
      <c r="W103" s="1"/>
      <c r="X103" s="1"/>
    </row>
    <row r="104" spans="14:24">
      <c r="N104" s="1"/>
      <c r="O104" s="1"/>
      <c r="P104" s="1"/>
      <c r="Q104" s="1"/>
      <c r="R104" s="1"/>
      <c r="S104" s="1"/>
      <c r="T104" s="1"/>
      <c r="U104" s="1"/>
      <c r="V104" s="1"/>
      <c r="W104" s="1"/>
      <c r="X104" s="1"/>
    </row>
    <row r="105" spans="14:24">
      <c r="N105" s="1"/>
      <c r="O105" s="1"/>
      <c r="P105" s="1"/>
      <c r="Q105" s="1"/>
      <c r="R105" s="1"/>
      <c r="S105" s="1"/>
      <c r="T105" s="1"/>
      <c r="U105" s="1"/>
      <c r="V105" s="1"/>
      <c r="W105" s="1"/>
      <c r="X105" s="1"/>
    </row>
    <row r="106" spans="14:24">
      <c r="N106" s="1"/>
      <c r="O106" s="1"/>
      <c r="P106" s="1"/>
      <c r="Q106" s="1"/>
      <c r="R106" s="1"/>
      <c r="S106" s="1"/>
      <c r="T106" s="1"/>
      <c r="U106" s="1"/>
      <c r="V106" s="1"/>
      <c r="W106" s="1"/>
      <c r="X106" s="1"/>
    </row>
    <row r="107" spans="14:24">
      <c r="N107" s="1"/>
      <c r="O107" s="1"/>
      <c r="P107" s="1"/>
      <c r="Q107" s="1"/>
      <c r="R107" s="1"/>
      <c r="S107" s="1"/>
      <c r="T107" s="1"/>
      <c r="U107" s="1"/>
      <c r="V107" s="1"/>
      <c r="W107" s="1"/>
      <c r="X107" s="1"/>
    </row>
    <row r="108" spans="14:24">
      <c r="N108" s="1"/>
      <c r="O108" s="1"/>
      <c r="P108" s="1"/>
      <c r="Q108" s="1"/>
      <c r="R108" s="1"/>
      <c r="S108" s="1"/>
      <c r="T108" s="1"/>
      <c r="U108" s="1"/>
      <c r="V108" s="1"/>
      <c r="W108" s="1"/>
      <c r="X108" s="1"/>
    </row>
    <row r="109" spans="14:24">
      <c r="N109" s="1"/>
      <c r="O109" s="1"/>
      <c r="P109" s="1"/>
      <c r="Q109" s="1"/>
      <c r="R109" s="1"/>
      <c r="S109" s="1"/>
      <c r="T109" s="1"/>
      <c r="U109" s="1"/>
      <c r="V109" s="1"/>
      <c r="W109" s="1"/>
      <c r="X109" s="1"/>
    </row>
    <row r="110" spans="14:24">
      <c r="N110" s="1"/>
      <c r="O110" s="1"/>
      <c r="P110" s="1"/>
      <c r="Q110" s="1"/>
      <c r="R110" s="1"/>
      <c r="S110" s="1"/>
      <c r="T110" s="1"/>
      <c r="U110" s="1"/>
      <c r="V110" s="1"/>
      <c r="W110" s="1"/>
      <c r="X110" s="1"/>
    </row>
    <row r="111" spans="14:24">
      <c r="N111" s="1"/>
      <c r="O111" s="1"/>
      <c r="P111" s="1"/>
      <c r="Q111" s="1"/>
      <c r="R111" s="1"/>
      <c r="S111" s="1"/>
      <c r="T111" s="1"/>
      <c r="U111" s="1"/>
      <c r="V111" s="1"/>
      <c r="W111" s="1"/>
      <c r="X111" s="1"/>
    </row>
    <row r="112" spans="14:24">
      <c r="N112" s="1"/>
      <c r="O112" s="1"/>
      <c r="P112" s="1"/>
      <c r="Q112" s="1"/>
      <c r="R112" s="1"/>
      <c r="S112" s="1"/>
      <c r="T112" s="1"/>
      <c r="U112" s="1"/>
      <c r="V112" s="1"/>
      <c r="W112" s="1"/>
      <c r="X112" s="1"/>
    </row>
    <row r="113" spans="14:24">
      <c r="N113" s="1"/>
      <c r="O113" s="1"/>
      <c r="P113" s="1"/>
      <c r="Q113" s="1"/>
      <c r="R113" s="1"/>
      <c r="S113" s="1"/>
      <c r="T113" s="1"/>
      <c r="U113" s="1"/>
      <c r="V113" s="1"/>
      <c r="W113" s="1"/>
      <c r="X113" s="1"/>
    </row>
    <row r="114" spans="14:24">
      <c r="N114" s="1"/>
      <c r="O114" s="1"/>
      <c r="P114" s="1"/>
      <c r="Q114" s="1"/>
      <c r="R114" s="1"/>
      <c r="S114" s="1"/>
      <c r="T114" s="1"/>
      <c r="U114" s="1"/>
      <c r="V114" s="1"/>
      <c r="W114" s="1"/>
      <c r="X114" s="1"/>
    </row>
    <row r="115" spans="14:24">
      <c r="N115" s="1"/>
      <c r="O115" s="1"/>
      <c r="P115" s="1"/>
      <c r="Q115" s="1"/>
      <c r="R115" s="1"/>
      <c r="S115" s="1"/>
      <c r="T115" s="1"/>
      <c r="U115" s="1"/>
      <c r="V115" s="1"/>
      <c r="W115" s="1"/>
      <c r="X115" s="1"/>
    </row>
    <row r="116" spans="14:24">
      <c r="N116" s="1"/>
      <c r="O116" s="1"/>
      <c r="P116" s="1"/>
      <c r="Q116" s="1"/>
      <c r="R116" s="1"/>
      <c r="S116" s="1"/>
      <c r="T116" s="1"/>
      <c r="U116" s="1"/>
      <c r="V116" s="1"/>
      <c r="W116" s="1"/>
      <c r="X116" s="1"/>
    </row>
    <row r="117" spans="14:24">
      <c r="N117" s="1"/>
      <c r="O117" s="1"/>
      <c r="P117" s="1"/>
      <c r="Q117" s="1"/>
      <c r="R117" s="1"/>
      <c r="S117" s="1"/>
      <c r="T117" s="1"/>
      <c r="U117" s="1"/>
      <c r="V117" s="1"/>
      <c r="W117" s="1"/>
      <c r="X117" s="1"/>
    </row>
    <row r="118" spans="14:24">
      <c r="N118" s="1"/>
      <c r="O118" s="1"/>
      <c r="P118" s="1"/>
      <c r="Q118" s="1"/>
      <c r="R118" s="1"/>
      <c r="S118" s="1"/>
      <c r="T118" s="1"/>
      <c r="U118" s="1"/>
      <c r="V118" s="1"/>
      <c r="W118" s="1"/>
      <c r="X118" s="1"/>
    </row>
    <row r="119" spans="14:24">
      <c r="N119" s="1"/>
      <c r="O119" s="1"/>
      <c r="P119" s="1"/>
      <c r="Q119" s="1"/>
      <c r="R119" s="1"/>
      <c r="S119" s="1"/>
      <c r="T119" s="1"/>
      <c r="U119" s="1"/>
      <c r="V119" s="1"/>
      <c r="W119" s="1"/>
      <c r="X119" s="1"/>
    </row>
    <row r="120" spans="14:24">
      <c r="N120" s="1"/>
      <c r="O120" s="1"/>
      <c r="P120" s="1"/>
      <c r="Q120" s="1"/>
      <c r="R120" s="1"/>
      <c r="S120" s="1"/>
      <c r="T120" s="1"/>
      <c r="U120" s="1"/>
      <c r="V120" s="1"/>
      <c r="W120" s="1"/>
      <c r="X120" s="1"/>
    </row>
    <row r="121" spans="14:24">
      <c r="N121" s="1"/>
      <c r="O121" s="1"/>
      <c r="P121" s="1"/>
      <c r="Q121" s="1"/>
      <c r="R121" s="1"/>
      <c r="S121" s="1"/>
      <c r="T121" s="1"/>
      <c r="U121" s="1"/>
      <c r="V121" s="1"/>
      <c r="W121" s="1"/>
      <c r="X121" s="1"/>
    </row>
    <row r="122" spans="14:24">
      <c r="N122" s="1"/>
      <c r="O122" s="1"/>
      <c r="P122" s="1"/>
      <c r="Q122" s="1"/>
      <c r="R122" s="1"/>
      <c r="S122" s="1"/>
      <c r="T122" s="1"/>
      <c r="U122" s="1"/>
      <c r="V122" s="1"/>
      <c r="W122" s="1"/>
      <c r="X122" s="1"/>
    </row>
    <row r="123" spans="14:24">
      <c r="N123" s="1"/>
      <c r="O123" s="1"/>
      <c r="P123" s="1"/>
      <c r="Q123" s="1"/>
      <c r="R123" s="1"/>
      <c r="S123" s="1"/>
      <c r="T123" s="1"/>
      <c r="U123" s="1"/>
      <c r="V123" s="1"/>
      <c r="W123" s="1"/>
      <c r="X123" s="1"/>
    </row>
    <row r="124" spans="14:24">
      <c r="N124" s="1"/>
      <c r="O124" s="1"/>
      <c r="P124" s="1"/>
      <c r="Q124" s="1"/>
      <c r="R124" s="1"/>
      <c r="S124" s="1"/>
      <c r="T124" s="1"/>
      <c r="U124" s="1"/>
      <c r="V124" s="1"/>
      <c r="W124" s="1"/>
      <c r="X124" s="1"/>
    </row>
    <row r="125" spans="14:24">
      <c r="N125" s="1"/>
      <c r="O125" s="1"/>
      <c r="P125" s="1"/>
      <c r="Q125" s="1"/>
      <c r="R125" s="1"/>
      <c r="S125" s="1"/>
      <c r="T125" s="1"/>
      <c r="U125" s="1"/>
      <c r="V125" s="1"/>
      <c r="W125" s="1"/>
      <c r="X125" s="1"/>
    </row>
    <row r="126" spans="14:24">
      <c r="N126" s="1"/>
      <c r="O126" s="1"/>
      <c r="P126" s="1"/>
      <c r="Q126" s="1"/>
      <c r="R126" s="1"/>
      <c r="S126" s="1"/>
      <c r="T126" s="1"/>
      <c r="U126" s="1"/>
      <c r="V126" s="1"/>
      <c r="W126" s="1"/>
      <c r="X126" s="1"/>
    </row>
    <row r="127" spans="14:24">
      <c r="N127" s="1"/>
      <c r="O127" s="1"/>
      <c r="P127" s="1"/>
      <c r="Q127" s="1"/>
      <c r="R127" s="1"/>
      <c r="S127" s="1"/>
      <c r="T127" s="1"/>
      <c r="U127" s="1"/>
      <c r="V127" s="1"/>
      <c r="W127" s="1"/>
      <c r="X127" s="1"/>
    </row>
    <row r="128" spans="14:24">
      <c r="N128" s="1"/>
      <c r="O128" s="1"/>
      <c r="P128" s="1"/>
      <c r="Q128" s="1"/>
      <c r="R128" s="1"/>
      <c r="S128" s="1"/>
      <c r="T128" s="1"/>
      <c r="U128" s="1"/>
      <c r="V128" s="1"/>
      <c r="W128" s="1"/>
      <c r="X128" s="1"/>
    </row>
    <row r="129" spans="14:24">
      <c r="N129" s="1"/>
      <c r="O129" s="1"/>
      <c r="P129" s="1"/>
      <c r="Q129" s="1"/>
      <c r="R129" s="1"/>
      <c r="S129" s="1"/>
      <c r="T129" s="1"/>
      <c r="U129" s="1"/>
      <c r="V129" s="1"/>
      <c r="W129" s="1"/>
      <c r="X129" s="1"/>
    </row>
    <row r="130" spans="14:24">
      <c r="N130" s="1"/>
      <c r="O130" s="1"/>
      <c r="P130" s="1"/>
      <c r="Q130" s="1"/>
      <c r="R130" s="1"/>
      <c r="S130" s="1"/>
      <c r="T130" s="1"/>
      <c r="U130" s="1"/>
      <c r="V130" s="1"/>
      <c r="W130" s="1"/>
      <c r="X130" s="1"/>
    </row>
    <row r="131" spans="14:24">
      <c r="N131" s="1"/>
      <c r="O131" s="1"/>
      <c r="P131" s="1"/>
      <c r="Q131" s="1"/>
      <c r="R131" s="1"/>
      <c r="S131" s="1"/>
      <c r="T131" s="1"/>
      <c r="U131" s="1"/>
      <c r="V131" s="1"/>
      <c r="W131" s="1"/>
      <c r="X131" s="1"/>
    </row>
    <row r="132" spans="14:24">
      <c r="N132" s="1"/>
      <c r="O132" s="1"/>
      <c r="P132" s="1"/>
      <c r="Q132" s="1"/>
      <c r="R132" s="1"/>
      <c r="S132" s="1"/>
      <c r="T132" s="1"/>
      <c r="U132" s="1"/>
      <c r="V132" s="1"/>
      <c r="W132" s="1"/>
      <c r="X132" s="1"/>
    </row>
    <row r="133" spans="14:24">
      <c r="N133" s="1"/>
      <c r="O133" s="1"/>
      <c r="P133" s="1"/>
      <c r="Q133" s="1"/>
      <c r="R133" s="1"/>
      <c r="S133" s="1"/>
      <c r="T133" s="1"/>
      <c r="U133" s="1"/>
      <c r="V133" s="1"/>
      <c r="W133" s="1"/>
      <c r="X133" s="1"/>
    </row>
    <row r="134" spans="14:24">
      <c r="N134" s="1"/>
      <c r="O134" s="1"/>
      <c r="P134" s="1"/>
      <c r="Q134" s="1"/>
      <c r="R134" s="1"/>
      <c r="S134" s="1"/>
      <c r="T134" s="1"/>
      <c r="U134" s="1"/>
      <c r="V134" s="1"/>
      <c r="W134" s="1"/>
      <c r="X134" s="1"/>
    </row>
    <row r="135" spans="14:24">
      <c r="N135" s="1"/>
      <c r="O135" s="1"/>
      <c r="P135" s="1"/>
      <c r="Q135" s="1"/>
      <c r="R135" s="1"/>
      <c r="S135" s="1"/>
      <c r="T135" s="1"/>
      <c r="U135" s="1"/>
      <c r="V135" s="1"/>
      <c r="W135" s="1"/>
      <c r="X135" s="1"/>
    </row>
    <row r="136" spans="14:24">
      <c r="N136" s="1"/>
      <c r="O136" s="1"/>
      <c r="P136" s="1"/>
      <c r="Q136" s="1"/>
      <c r="R136" s="1"/>
      <c r="S136" s="1"/>
      <c r="T136" s="1"/>
      <c r="U136" s="1"/>
      <c r="V136" s="1"/>
      <c r="W136" s="1"/>
      <c r="X136" s="1"/>
    </row>
    <row r="137" spans="14:24">
      <c r="N137" s="1"/>
      <c r="O137" s="1"/>
      <c r="P137" s="1"/>
      <c r="Q137" s="1"/>
      <c r="R137" s="1"/>
      <c r="S137" s="1"/>
      <c r="T137" s="1"/>
      <c r="U137" s="1"/>
      <c r="V137" s="1"/>
      <c r="W137" s="1"/>
      <c r="X137" s="1"/>
    </row>
    <row r="138" spans="14:24">
      <c r="N138" s="1"/>
      <c r="O138" s="1"/>
      <c r="P138" s="1"/>
      <c r="Q138" s="1"/>
      <c r="R138" s="1"/>
      <c r="S138" s="1"/>
      <c r="T138" s="1"/>
      <c r="U138" s="1"/>
      <c r="V138" s="1"/>
      <c r="W138" s="1"/>
      <c r="X138" s="1"/>
    </row>
    <row r="139" spans="14:24">
      <c r="N139" s="1"/>
      <c r="O139" s="1"/>
      <c r="P139" s="1"/>
      <c r="Q139" s="1"/>
      <c r="R139" s="1"/>
      <c r="S139" s="1"/>
      <c r="T139" s="1"/>
      <c r="U139" s="1"/>
      <c r="V139" s="1"/>
      <c r="W139" s="1"/>
      <c r="X139" s="1"/>
    </row>
    <row r="140" spans="14:24">
      <c r="N140" s="1"/>
      <c r="O140" s="1"/>
      <c r="P140" s="1"/>
      <c r="Q140" s="1"/>
      <c r="R140" s="1"/>
      <c r="S140" s="1"/>
      <c r="T140" s="1"/>
      <c r="U140" s="1"/>
      <c r="V140" s="1"/>
      <c r="W140" s="1"/>
      <c r="X140" s="1"/>
    </row>
    <row r="141" spans="14:24">
      <c r="N141" s="1"/>
      <c r="O141" s="1"/>
      <c r="P141" s="1"/>
      <c r="Q141" s="1"/>
      <c r="R141" s="1"/>
      <c r="S141" s="1"/>
      <c r="T141" s="1"/>
      <c r="U141" s="1"/>
      <c r="V141" s="1"/>
      <c r="W141" s="1"/>
      <c r="X141" s="1"/>
    </row>
    <row r="142" spans="14:24">
      <c r="N142" s="1"/>
      <c r="O142" s="1"/>
      <c r="P142" s="1"/>
      <c r="Q142" s="1"/>
      <c r="R142" s="1"/>
      <c r="S142" s="1"/>
      <c r="T142" s="1"/>
      <c r="U142" s="1"/>
      <c r="V142" s="1"/>
      <c r="W142" s="1"/>
      <c r="X142" s="1"/>
    </row>
    <row r="143" spans="14:24">
      <c r="N143" s="1"/>
      <c r="O143" s="1"/>
      <c r="P143" s="1"/>
      <c r="Q143" s="1"/>
      <c r="R143" s="1"/>
      <c r="S143" s="1"/>
      <c r="T143" s="1"/>
      <c r="U143" s="1"/>
      <c r="V143" s="1"/>
      <c r="W143" s="1"/>
      <c r="X143" s="1"/>
    </row>
    <row r="144" spans="14:24">
      <c r="N144" s="1"/>
      <c r="O144" s="1"/>
      <c r="P144" s="1"/>
      <c r="Q144" s="1"/>
      <c r="R144" s="1"/>
      <c r="S144" s="1"/>
      <c r="T144" s="1"/>
      <c r="U144" s="1"/>
      <c r="V144" s="1"/>
      <c r="W144" s="1"/>
      <c r="X144" s="1"/>
    </row>
    <row r="145" spans="14:24">
      <c r="N145" s="1"/>
      <c r="O145" s="1"/>
      <c r="P145" s="1"/>
      <c r="Q145" s="1"/>
      <c r="R145" s="1"/>
      <c r="S145" s="1"/>
      <c r="T145" s="1"/>
      <c r="U145" s="1"/>
      <c r="V145" s="1"/>
      <c r="W145" s="1"/>
      <c r="X145" s="1"/>
    </row>
    <row r="146" spans="14:24">
      <c r="N146" s="1"/>
      <c r="O146" s="1"/>
      <c r="P146" s="1"/>
      <c r="Q146" s="1"/>
      <c r="R146" s="1"/>
      <c r="S146" s="1"/>
      <c r="T146" s="1"/>
      <c r="U146" s="1"/>
      <c r="V146" s="1"/>
      <c r="W146" s="1"/>
      <c r="X146" s="1"/>
    </row>
    <row r="147" spans="14:24">
      <c r="N147" s="1"/>
      <c r="O147" s="1"/>
      <c r="P147" s="1"/>
      <c r="Q147" s="1"/>
      <c r="R147" s="1"/>
      <c r="S147" s="1"/>
      <c r="T147" s="1"/>
      <c r="U147" s="1"/>
      <c r="V147" s="1"/>
      <c r="W147" s="1"/>
      <c r="X147" s="1"/>
    </row>
    <row r="148" spans="14:24">
      <c r="N148" s="1"/>
      <c r="O148" s="1"/>
      <c r="P148" s="1"/>
      <c r="Q148" s="1"/>
      <c r="R148" s="1"/>
      <c r="S148" s="1"/>
      <c r="T148" s="1"/>
      <c r="U148" s="1"/>
      <c r="V148" s="1"/>
      <c r="W148" s="1"/>
      <c r="X148" s="1"/>
    </row>
    <row r="149" spans="14:24">
      <c r="N149" s="1"/>
      <c r="O149" s="1"/>
      <c r="P149" s="1"/>
      <c r="Q149" s="1"/>
      <c r="R149" s="1"/>
      <c r="S149" s="1"/>
      <c r="T149" s="1"/>
      <c r="U149" s="1"/>
      <c r="V149" s="1"/>
      <c r="W149" s="1"/>
      <c r="X149" s="1"/>
    </row>
    <row r="150" spans="14:24">
      <c r="N150" s="1"/>
      <c r="O150" s="1"/>
      <c r="P150" s="1"/>
      <c r="Q150" s="1"/>
      <c r="R150" s="1"/>
      <c r="S150" s="1"/>
      <c r="T150" s="1"/>
      <c r="U150" s="1"/>
      <c r="V150" s="1"/>
      <c r="W150" s="1"/>
      <c r="X150" s="1"/>
    </row>
    <row r="151" spans="14:24">
      <c r="N151" s="1"/>
      <c r="O151" s="1"/>
      <c r="P151" s="1"/>
      <c r="Q151" s="1"/>
      <c r="R151" s="1"/>
      <c r="S151" s="1"/>
      <c r="T151" s="1"/>
      <c r="U151" s="1"/>
      <c r="V151" s="1"/>
      <c r="W151" s="1"/>
      <c r="X151" s="1"/>
    </row>
    <row r="152" spans="14:24">
      <c r="N152" s="1"/>
      <c r="O152" s="1"/>
      <c r="P152" s="1"/>
      <c r="Q152" s="1"/>
      <c r="R152" s="1"/>
      <c r="S152" s="1"/>
      <c r="T152" s="1"/>
      <c r="U152" s="1"/>
      <c r="V152" s="1"/>
      <c r="W152" s="1"/>
      <c r="X152" s="1"/>
    </row>
    <row r="153" spans="14:24">
      <c r="N153" s="1"/>
      <c r="O153" s="1"/>
      <c r="P153" s="1"/>
      <c r="Q153" s="1"/>
      <c r="R153" s="1"/>
      <c r="S153" s="1"/>
      <c r="T153" s="1"/>
      <c r="U153" s="1"/>
      <c r="V153" s="1"/>
      <c r="W153" s="1"/>
      <c r="X153" s="1"/>
    </row>
    <row r="154" spans="14:24">
      <c r="N154" s="1"/>
      <c r="O154" s="1"/>
      <c r="P154" s="1"/>
      <c r="Q154" s="1"/>
      <c r="R154" s="1"/>
      <c r="S154" s="1"/>
      <c r="T154" s="1"/>
      <c r="U154" s="1"/>
      <c r="V154" s="1"/>
      <c r="W154" s="1"/>
      <c r="X154" s="1"/>
    </row>
    <row r="155" spans="14:24">
      <c r="N155" s="1"/>
      <c r="O155" s="1"/>
      <c r="P155" s="1"/>
      <c r="Q155" s="1"/>
      <c r="R155" s="1"/>
      <c r="S155" s="1"/>
      <c r="T155" s="1"/>
      <c r="U155" s="1"/>
      <c r="V155" s="1"/>
      <c r="W155" s="1"/>
      <c r="X155" s="1"/>
    </row>
    <row r="156" spans="14:24">
      <c r="N156" s="1"/>
      <c r="O156" s="1"/>
      <c r="P156" s="1"/>
      <c r="Q156" s="1"/>
      <c r="R156" s="1"/>
      <c r="S156" s="1"/>
      <c r="T156" s="1"/>
      <c r="U156" s="1"/>
      <c r="V156" s="1"/>
      <c r="W156" s="1"/>
      <c r="X156" s="1"/>
    </row>
    <row r="157" spans="14:24">
      <c r="N157" s="1"/>
      <c r="O157" s="1"/>
      <c r="P157" s="1"/>
      <c r="Q157" s="1"/>
      <c r="R157" s="1"/>
      <c r="S157" s="1"/>
      <c r="T157" s="1"/>
      <c r="U157" s="1"/>
      <c r="V157" s="1"/>
      <c r="W157" s="1"/>
      <c r="X157" s="1"/>
    </row>
    <row r="158" spans="14:24">
      <c r="N158" s="1"/>
      <c r="O158" s="1"/>
      <c r="P158" s="1"/>
      <c r="Q158" s="1"/>
      <c r="R158" s="1"/>
      <c r="S158" s="1"/>
      <c r="T158" s="1"/>
      <c r="U158" s="1"/>
      <c r="V158" s="1"/>
      <c r="W158" s="1"/>
      <c r="X158" s="1"/>
    </row>
  </sheetData>
  <mergeCells count="58">
    <mergeCell ref="D93:E93"/>
    <mergeCell ref="D94:E94"/>
    <mergeCell ref="F84:F94"/>
    <mergeCell ref="D84:E84"/>
    <mergeCell ref="D85:E85"/>
    <mergeCell ref="D86:E86"/>
    <mergeCell ref="D87:E87"/>
    <mergeCell ref="D88:E88"/>
    <mergeCell ref="D90:E90"/>
    <mergeCell ref="D92:E92"/>
    <mergeCell ref="G94:H94"/>
    <mergeCell ref="G81:L81"/>
    <mergeCell ref="G82:H82"/>
    <mergeCell ref="G89:H89"/>
    <mergeCell ref="G90:H90"/>
    <mergeCell ref="G91:H91"/>
    <mergeCell ref="G84:H84"/>
    <mergeCell ref="G92:H92"/>
    <mergeCell ref="G93:H93"/>
    <mergeCell ref="G88:H88"/>
    <mergeCell ref="G87:H87"/>
    <mergeCell ref="D81:F82"/>
    <mergeCell ref="B79:F79"/>
    <mergeCell ref="D80:F80"/>
    <mergeCell ref="D89:E89"/>
    <mergeCell ref="D91:E91"/>
    <mergeCell ref="J74:L75"/>
    <mergeCell ref="J76:L76"/>
    <mergeCell ref="J72:L72"/>
    <mergeCell ref="G85:H85"/>
    <mergeCell ref="G86:H86"/>
    <mergeCell ref="G79:M80"/>
    <mergeCell ref="J67:L67"/>
    <mergeCell ref="I45:I46"/>
    <mergeCell ref="B43:F43"/>
    <mergeCell ref="G43:M44"/>
    <mergeCell ref="D44:F44"/>
    <mergeCell ref="J45:J46"/>
    <mergeCell ref="J11:L11"/>
    <mergeCell ref="G45:G46"/>
    <mergeCell ref="E45:E46"/>
    <mergeCell ref="F45:F46"/>
    <mergeCell ref="L3:L4"/>
    <mergeCell ref="G1:M2"/>
    <mergeCell ref="B1:F1"/>
    <mergeCell ref="B45:C46"/>
    <mergeCell ref="F3:F4"/>
    <mergeCell ref="G3:G4"/>
    <mergeCell ref="L45:L46"/>
    <mergeCell ref="D2:F2"/>
    <mergeCell ref="K3:K4"/>
    <mergeCell ref="B3:C4"/>
    <mergeCell ref="K45:K46"/>
    <mergeCell ref="I3:I4"/>
    <mergeCell ref="D45:D46"/>
    <mergeCell ref="D3:D4"/>
    <mergeCell ref="E3:E4"/>
    <mergeCell ref="J3:J4"/>
  </mergeCells>
  <phoneticPr fontId="2" type="noConversion"/>
  <conditionalFormatting sqref="D80:F80 D44:F44 D2:F2">
    <cfRule type="cellIs" dxfId="1" priority="1" stopIfTrue="1" operator="equal">
      <formula>0</formula>
    </cfRule>
  </conditionalFormatting>
  <pageMargins left="0.75" right="0.75" top="1" bottom="1" header="0.5" footer="0.5"/>
  <pageSetup scale="61" orientation="portrait" r:id="rId1"/>
  <headerFooter alignWithMargins="0">
    <oddHeader>&amp;LTriangle Expressway
Toll Collection System RFP&amp;RSECTION III
Price Proposal Rev 121908</oddHeader>
    <oddFooter>&amp;L© 2009 ACS State &amp;&amp; Local Solutions, Inc.
Submittal Date: February 2, 2009&amp;C
&amp;RPage III.&amp;A.&amp;P
Price Proposal - Part 1</oddFooter>
  </headerFooter>
  <rowBreaks count="2" manualBreakCount="2">
    <brk id="42" min="1" max="12" man="1"/>
    <brk id="78" min="1" max="12" man="1"/>
  </rowBreaks>
</worksheet>
</file>

<file path=xl/worksheets/sheet5.xml><?xml version="1.0" encoding="utf-8"?>
<worksheet xmlns="http://schemas.openxmlformats.org/spreadsheetml/2006/main" xmlns:r="http://schemas.openxmlformats.org/officeDocument/2006/relationships">
  <sheetPr codeName="Sheet6"/>
  <dimension ref="B1:I42"/>
  <sheetViews>
    <sheetView tabSelected="1" view="pageBreakPreview" zoomScale="115" zoomScaleNormal="100" zoomScaleSheetLayoutView="115" workbookViewId="0">
      <selection activeCell="C1" sqref="C1:F3"/>
    </sheetView>
  </sheetViews>
  <sheetFormatPr defaultColWidth="9.140625" defaultRowHeight="12.75"/>
  <cols>
    <col min="1" max="1" width="1.7109375" style="1" customWidth="1"/>
    <col min="2" max="3" width="3.7109375" style="2" customWidth="1"/>
    <col min="4" max="4" width="28.7109375" style="1" customWidth="1"/>
    <col min="5" max="5" width="9.7109375" style="1" customWidth="1"/>
    <col min="6" max="6" width="10.7109375" style="1" customWidth="1"/>
    <col min="7" max="7" width="11.7109375" style="1" customWidth="1"/>
    <col min="8" max="8" width="11.7109375" style="2" customWidth="1"/>
    <col min="9" max="9" width="10.42578125" style="1" customWidth="1"/>
    <col min="10" max="16384" width="9.140625" style="1"/>
  </cols>
  <sheetData>
    <row r="1" spans="2:9" s="3" customFormat="1" ht="33.6" customHeight="1" thickTop="1" thickBot="1">
      <c r="B1" s="477"/>
      <c r="C1" s="478" t="s">
        <v>360</v>
      </c>
      <c r="D1" s="478"/>
      <c r="E1" s="478"/>
      <c r="F1" s="479"/>
      <c r="G1" s="413" t="s">
        <v>103</v>
      </c>
      <c r="H1" s="414"/>
      <c r="I1" s="95"/>
    </row>
    <row r="2" spans="2:9" s="3" customFormat="1" ht="18" customHeight="1" thickTop="1" thickBot="1">
      <c r="B2" s="477"/>
      <c r="C2" s="478" t="s">
        <v>81</v>
      </c>
      <c r="D2" s="478"/>
      <c r="E2" s="478"/>
      <c r="F2" s="479"/>
      <c r="G2" s="4" t="s">
        <v>70</v>
      </c>
      <c r="H2" s="18" t="s">
        <v>89</v>
      </c>
    </row>
    <row r="3" spans="2:9" s="3" customFormat="1" ht="16.5" customHeight="1" thickTop="1">
      <c r="B3" s="477"/>
      <c r="C3" s="478" t="s">
        <v>361</v>
      </c>
      <c r="D3" s="478"/>
      <c r="E3" s="478"/>
      <c r="F3" s="479"/>
      <c r="G3" s="11" t="s">
        <v>69</v>
      </c>
      <c r="H3" s="19" t="s">
        <v>90</v>
      </c>
    </row>
    <row r="4" spans="2:9" s="3" customFormat="1" ht="12.75" customHeight="1">
      <c r="B4" s="362" t="s">
        <v>79</v>
      </c>
      <c r="C4" s="363"/>
      <c r="D4" s="366" t="s">
        <v>78</v>
      </c>
      <c r="E4" s="368" t="s">
        <v>106</v>
      </c>
      <c r="F4" s="368" t="s">
        <v>37</v>
      </c>
      <c r="G4" s="42" t="s">
        <v>92</v>
      </c>
      <c r="H4" s="20" t="s">
        <v>93</v>
      </c>
    </row>
    <row r="5" spans="2:9" s="3" customFormat="1" ht="12.75" customHeight="1">
      <c r="B5" s="417"/>
      <c r="C5" s="365"/>
      <c r="D5" s="418"/>
      <c r="E5" s="419"/>
      <c r="F5" s="419"/>
      <c r="G5" s="43" t="s">
        <v>31</v>
      </c>
      <c r="H5" s="45" t="s">
        <v>91</v>
      </c>
    </row>
    <row r="6" spans="2:9" s="3" customFormat="1" ht="12.75" customHeight="1">
      <c r="B6" s="220"/>
      <c r="C6" s="221"/>
      <c r="D6" s="221"/>
      <c r="E6" s="188"/>
      <c r="F6" s="188"/>
      <c r="G6" s="222"/>
      <c r="H6" s="223"/>
    </row>
    <row r="7" spans="2:9" s="10" customFormat="1" ht="20.100000000000001" customHeight="1">
      <c r="B7" s="115"/>
      <c r="C7" s="153">
        <v>1</v>
      </c>
      <c r="D7" s="224" t="s">
        <v>94</v>
      </c>
      <c r="E7" s="155">
        <f t="shared" ref="E7:E19" si="0">SUM(G7:H7)</f>
        <v>1</v>
      </c>
      <c r="F7" s="156" t="s">
        <v>8</v>
      </c>
      <c r="G7" s="159">
        <v>1</v>
      </c>
      <c r="H7" s="225"/>
    </row>
    <row r="8" spans="2:9" s="10" customFormat="1" ht="20.100000000000001" customHeight="1">
      <c r="B8" s="115"/>
      <c r="C8" s="153">
        <v>2</v>
      </c>
      <c r="D8" s="224" t="s">
        <v>95</v>
      </c>
      <c r="E8" s="155">
        <f t="shared" si="0"/>
        <v>1</v>
      </c>
      <c r="F8" s="155" t="s">
        <v>8</v>
      </c>
      <c r="G8" s="159">
        <v>1</v>
      </c>
      <c r="H8" s="225"/>
    </row>
    <row r="9" spans="2:9" s="10" customFormat="1" ht="20.100000000000001" customHeight="1">
      <c r="B9" s="115"/>
      <c r="C9" s="153">
        <v>3</v>
      </c>
      <c r="D9" s="224" t="s">
        <v>96</v>
      </c>
      <c r="E9" s="155">
        <f t="shared" si="0"/>
        <v>1</v>
      </c>
      <c r="F9" s="156" t="s">
        <v>8</v>
      </c>
      <c r="G9" s="159">
        <v>1</v>
      </c>
      <c r="H9" s="225"/>
    </row>
    <row r="10" spans="2:9" s="10" customFormat="1" ht="20.100000000000001" customHeight="1">
      <c r="B10" s="115"/>
      <c r="C10" s="153">
        <v>4</v>
      </c>
      <c r="D10" s="226" t="s">
        <v>98</v>
      </c>
      <c r="E10" s="155">
        <f t="shared" si="0"/>
        <v>1</v>
      </c>
      <c r="F10" s="156" t="s">
        <v>8</v>
      </c>
      <c r="G10" s="159">
        <v>1</v>
      </c>
      <c r="H10" s="225"/>
    </row>
    <row r="11" spans="2:9" s="10" customFormat="1" ht="20.100000000000001" customHeight="1">
      <c r="B11" s="115"/>
      <c r="C11" s="153">
        <v>5</v>
      </c>
      <c r="D11" s="226" t="s">
        <v>145</v>
      </c>
      <c r="E11" s="155">
        <f t="shared" si="0"/>
        <v>1</v>
      </c>
      <c r="F11" s="156" t="s">
        <v>8</v>
      </c>
      <c r="G11" s="159">
        <v>1</v>
      </c>
      <c r="H11" s="225"/>
    </row>
    <row r="12" spans="2:9" s="10" customFormat="1" ht="20.100000000000001" customHeight="1">
      <c r="B12" s="115"/>
      <c r="C12" s="153">
        <v>6</v>
      </c>
      <c r="D12" s="224" t="s">
        <v>99</v>
      </c>
      <c r="E12" s="155">
        <f t="shared" si="0"/>
        <v>1</v>
      </c>
      <c r="F12" s="156" t="s">
        <v>8</v>
      </c>
      <c r="G12" s="159">
        <v>1</v>
      </c>
      <c r="H12" s="225"/>
    </row>
    <row r="13" spans="2:9" s="10" customFormat="1" ht="20.100000000000001" customHeight="1">
      <c r="B13" s="115"/>
      <c r="C13" s="153">
        <v>7</v>
      </c>
      <c r="D13" s="224" t="s">
        <v>101</v>
      </c>
      <c r="E13" s="155">
        <f t="shared" si="0"/>
        <v>10</v>
      </c>
      <c r="F13" s="156" t="s">
        <v>46</v>
      </c>
      <c r="G13" s="159">
        <v>10</v>
      </c>
      <c r="H13" s="225"/>
    </row>
    <row r="14" spans="2:9" s="10" customFormat="1" ht="20.100000000000001" customHeight="1">
      <c r="B14" s="115"/>
      <c r="C14" s="153">
        <v>9</v>
      </c>
      <c r="D14" s="226" t="s">
        <v>97</v>
      </c>
      <c r="E14" s="155">
        <f t="shared" si="0"/>
        <v>44</v>
      </c>
      <c r="F14" s="150" t="s">
        <v>46</v>
      </c>
      <c r="G14" s="160">
        <v>40</v>
      </c>
      <c r="H14" s="225">
        <v>4</v>
      </c>
    </row>
    <row r="15" spans="2:9" s="10" customFormat="1" ht="20.100000000000001" customHeight="1">
      <c r="B15" s="115"/>
      <c r="C15" s="153">
        <v>10</v>
      </c>
      <c r="D15" s="224" t="s">
        <v>27</v>
      </c>
      <c r="E15" s="155">
        <f t="shared" si="0"/>
        <v>1</v>
      </c>
      <c r="F15" s="156" t="s">
        <v>8</v>
      </c>
      <c r="G15" s="159">
        <v>1</v>
      </c>
      <c r="H15" s="225"/>
    </row>
    <row r="16" spans="2:9" s="10" customFormat="1" ht="20.100000000000001" customHeight="1">
      <c r="B16" s="115"/>
      <c r="C16" s="153">
        <v>11</v>
      </c>
      <c r="D16" s="292" t="s">
        <v>299</v>
      </c>
      <c r="E16" s="155">
        <f t="shared" si="0"/>
        <v>1</v>
      </c>
      <c r="F16" s="156" t="s">
        <v>8</v>
      </c>
      <c r="G16" s="159">
        <v>1</v>
      </c>
      <c r="H16" s="225"/>
    </row>
    <row r="17" spans="2:8" s="10" customFormat="1" ht="20.100000000000001" customHeight="1">
      <c r="B17" s="115"/>
      <c r="C17" s="153">
        <v>12</v>
      </c>
      <c r="D17" s="224" t="s">
        <v>100</v>
      </c>
      <c r="E17" s="155">
        <f t="shared" si="0"/>
        <v>1</v>
      </c>
      <c r="F17" s="155" t="s">
        <v>8</v>
      </c>
      <c r="G17" s="159">
        <v>1</v>
      </c>
      <c r="H17" s="225"/>
    </row>
    <row r="18" spans="2:8" s="10" customFormat="1" ht="20.100000000000001" customHeight="1">
      <c r="B18" s="115"/>
      <c r="C18" s="153">
        <v>13</v>
      </c>
      <c r="D18" s="224" t="s">
        <v>102</v>
      </c>
      <c r="E18" s="155">
        <f t="shared" si="0"/>
        <v>1</v>
      </c>
      <c r="F18" s="155" t="s">
        <v>8</v>
      </c>
      <c r="G18" s="159">
        <v>1</v>
      </c>
      <c r="H18" s="225"/>
    </row>
    <row r="19" spans="2:8" s="10" customFormat="1" ht="20.100000000000001" customHeight="1">
      <c r="B19" s="115"/>
      <c r="C19" s="153">
        <v>14</v>
      </c>
      <c r="D19" s="224" t="s">
        <v>83</v>
      </c>
      <c r="E19" s="155">
        <f t="shared" si="0"/>
        <v>1</v>
      </c>
      <c r="F19" s="155" t="s">
        <v>8</v>
      </c>
      <c r="G19" s="159">
        <v>1</v>
      </c>
      <c r="H19" s="225"/>
    </row>
    <row r="20" spans="2:8" s="10" customFormat="1" ht="12.75" customHeight="1">
      <c r="B20" s="115"/>
      <c r="C20" s="227"/>
      <c r="D20" s="228"/>
      <c r="E20" s="155"/>
      <c r="F20" s="150"/>
      <c r="G20" s="160"/>
      <c r="H20" s="225"/>
    </row>
    <row r="21" spans="2:8" s="10" customFormat="1" ht="20.100000000000001" customHeight="1">
      <c r="B21" s="115"/>
      <c r="C21" s="153">
        <v>101</v>
      </c>
      <c r="D21" s="224" t="s">
        <v>111</v>
      </c>
      <c r="E21" s="155">
        <f t="shared" ref="E21:E26" si="1">SUM(G21:H21)</f>
        <v>1</v>
      </c>
      <c r="F21" s="155" t="s">
        <v>8</v>
      </c>
      <c r="G21" s="159">
        <v>1</v>
      </c>
      <c r="H21" s="225"/>
    </row>
    <row r="22" spans="2:8" s="10" customFormat="1" ht="20.100000000000001" customHeight="1">
      <c r="B22" s="115"/>
      <c r="C22" s="153">
        <v>102</v>
      </c>
      <c r="D22" s="224" t="s">
        <v>113</v>
      </c>
      <c r="E22" s="155">
        <f t="shared" si="1"/>
        <v>1</v>
      </c>
      <c r="F22" s="155" t="s">
        <v>8</v>
      </c>
      <c r="G22" s="159">
        <v>1</v>
      </c>
      <c r="H22" s="225"/>
    </row>
    <row r="23" spans="2:8" s="10" customFormat="1" ht="20.100000000000001" customHeight="1">
      <c r="B23" s="115"/>
      <c r="C23" s="153">
        <v>103</v>
      </c>
      <c r="D23" s="226" t="s">
        <v>112</v>
      </c>
      <c r="E23" s="155">
        <f t="shared" si="1"/>
        <v>1</v>
      </c>
      <c r="F23" s="155" t="s">
        <v>8</v>
      </c>
      <c r="G23" s="159">
        <v>1</v>
      </c>
      <c r="H23" s="225"/>
    </row>
    <row r="24" spans="2:8" s="10" customFormat="1" ht="20.100000000000001" customHeight="1">
      <c r="B24" s="115"/>
      <c r="C24" s="153">
        <v>104</v>
      </c>
      <c r="D24" s="224" t="s">
        <v>114</v>
      </c>
      <c r="E24" s="155">
        <f t="shared" si="1"/>
        <v>1</v>
      </c>
      <c r="F24" s="155" t="s">
        <v>8</v>
      </c>
      <c r="G24" s="159">
        <v>1</v>
      </c>
      <c r="H24" s="225"/>
    </row>
    <row r="25" spans="2:8" s="10" customFormat="1" ht="20.100000000000001" customHeight="1">
      <c r="B25" s="115"/>
      <c r="C25" s="153">
        <v>105</v>
      </c>
      <c r="D25" s="224" t="s">
        <v>115</v>
      </c>
      <c r="E25" s="155">
        <f t="shared" si="1"/>
        <v>1</v>
      </c>
      <c r="F25" s="155" t="s">
        <v>8</v>
      </c>
      <c r="G25" s="159">
        <v>1</v>
      </c>
      <c r="H25" s="225"/>
    </row>
    <row r="26" spans="2:8" s="10" customFormat="1" ht="20.100000000000001" customHeight="1">
      <c r="B26" s="115"/>
      <c r="C26" s="153">
        <v>106</v>
      </c>
      <c r="D26" s="226" t="s">
        <v>116</v>
      </c>
      <c r="E26" s="155">
        <f t="shared" si="1"/>
        <v>1</v>
      </c>
      <c r="F26" s="155" t="s">
        <v>8</v>
      </c>
      <c r="G26" s="159">
        <v>1</v>
      </c>
      <c r="H26" s="225"/>
    </row>
    <row r="27" spans="2:8" s="10" customFormat="1" ht="12.75" customHeight="1">
      <c r="B27" s="115"/>
      <c r="C27" s="153"/>
      <c r="D27" s="224"/>
      <c r="E27" s="155"/>
      <c r="F27" s="150"/>
      <c r="G27" s="160"/>
      <c r="H27" s="225"/>
    </row>
    <row r="28" spans="2:8" s="10" customFormat="1" ht="20.100000000000001" customHeight="1">
      <c r="B28" s="115"/>
      <c r="C28" s="153">
        <v>201</v>
      </c>
      <c r="D28" s="226" t="s">
        <v>118</v>
      </c>
      <c r="E28" s="155">
        <f t="shared" ref="E28:E36" si="2">SUM(G28:H28)</f>
        <v>1</v>
      </c>
      <c r="F28" s="150" t="s">
        <v>8</v>
      </c>
      <c r="G28" s="160">
        <v>1</v>
      </c>
      <c r="H28" s="225"/>
    </row>
    <row r="29" spans="2:8" s="10" customFormat="1" ht="20.100000000000001" customHeight="1">
      <c r="B29" s="115"/>
      <c r="C29" s="153">
        <v>301</v>
      </c>
      <c r="D29" s="226" t="s">
        <v>85</v>
      </c>
      <c r="E29" s="155">
        <f t="shared" si="2"/>
        <v>24</v>
      </c>
      <c r="F29" s="150" t="s">
        <v>66</v>
      </c>
      <c r="G29" s="160">
        <v>24</v>
      </c>
      <c r="H29" s="225"/>
    </row>
    <row r="30" spans="2:8" s="10" customFormat="1" ht="20.100000000000001" customHeight="1">
      <c r="B30" s="115"/>
      <c r="C30" s="153">
        <v>302</v>
      </c>
      <c r="D30" s="226" t="s">
        <v>86</v>
      </c>
      <c r="E30" s="155">
        <f t="shared" si="2"/>
        <v>1</v>
      </c>
      <c r="F30" s="150" t="s">
        <v>8</v>
      </c>
      <c r="G30" s="160">
        <v>1</v>
      </c>
      <c r="H30" s="225"/>
    </row>
    <row r="31" spans="2:8" s="10" customFormat="1" ht="20.100000000000001" customHeight="1">
      <c r="B31" s="115"/>
      <c r="C31" s="153">
        <v>303</v>
      </c>
      <c r="D31" s="226" t="s">
        <v>87</v>
      </c>
      <c r="E31" s="155">
        <f t="shared" si="2"/>
        <v>1</v>
      </c>
      <c r="F31" s="150" t="s">
        <v>8</v>
      </c>
      <c r="G31" s="160">
        <v>1</v>
      </c>
      <c r="H31" s="225"/>
    </row>
    <row r="32" spans="2:8" s="10" customFormat="1" ht="20.100000000000001" customHeight="1">
      <c r="B32" s="115"/>
      <c r="C32" s="153">
        <v>304</v>
      </c>
      <c r="D32" s="226" t="s">
        <v>119</v>
      </c>
      <c r="E32" s="155">
        <f t="shared" si="2"/>
        <v>1</v>
      </c>
      <c r="F32" s="150" t="s">
        <v>8</v>
      </c>
      <c r="G32" s="160">
        <v>1</v>
      </c>
      <c r="H32" s="225"/>
    </row>
    <row r="33" spans="2:8" s="10" customFormat="1" ht="20.100000000000001" customHeight="1">
      <c r="B33" s="115"/>
      <c r="C33" s="153">
        <v>305</v>
      </c>
      <c r="D33" s="226" t="s">
        <v>120</v>
      </c>
      <c r="E33" s="155">
        <f t="shared" si="2"/>
        <v>1</v>
      </c>
      <c r="F33" s="150" t="s">
        <v>8</v>
      </c>
      <c r="G33" s="160">
        <v>1</v>
      </c>
      <c r="H33" s="225"/>
    </row>
    <row r="34" spans="2:8" s="10" customFormat="1" ht="20.100000000000001" customHeight="1">
      <c r="B34" s="115"/>
      <c r="C34" s="153">
        <v>306</v>
      </c>
      <c r="D34" s="226" t="s">
        <v>121</v>
      </c>
      <c r="E34" s="155">
        <f t="shared" si="2"/>
        <v>1</v>
      </c>
      <c r="F34" s="150" t="s">
        <v>8</v>
      </c>
      <c r="G34" s="160">
        <v>1</v>
      </c>
      <c r="H34" s="225"/>
    </row>
    <row r="35" spans="2:8" s="10" customFormat="1" ht="20.100000000000001" customHeight="1">
      <c r="B35" s="115"/>
      <c r="C35" s="153">
        <v>307</v>
      </c>
      <c r="D35" s="226" t="s">
        <v>65</v>
      </c>
      <c r="E35" s="155">
        <f t="shared" si="2"/>
        <v>1</v>
      </c>
      <c r="F35" s="150" t="s">
        <v>8</v>
      </c>
      <c r="G35" s="160">
        <v>1</v>
      </c>
      <c r="H35" s="225"/>
    </row>
    <row r="36" spans="2:8" s="10" customFormat="1" ht="20.100000000000001" customHeight="1">
      <c r="B36" s="115"/>
      <c r="C36" s="153">
        <v>308</v>
      </c>
      <c r="D36" s="226" t="s">
        <v>88</v>
      </c>
      <c r="E36" s="155">
        <f t="shared" si="2"/>
        <v>1</v>
      </c>
      <c r="F36" s="150" t="s">
        <v>8</v>
      </c>
      <c r="G36" s="160">
        <v>1</v>
      </c>
      <c r="H36" s="225"/>
    </row>
    <row r="37" spans="2:8" s="10" customFormat="1" ht="12.75" customHeight="1">
      <c r="B37" s="115"/>
      <c r="C37" s="153"/>
      <c r="D37" s="226"/>
      <c r="E37" s="155"/>
      <c r="F37" s="150"/>
      <c r="G37" s="160"/>
      <c r="H37" s="225"/>
    </row>
    <row r="38" spans="2:8" s="10" customFormat="1" ht="20.100000000000001" customHeight="1">
      <c r="B38" s="115"/>
      <c r="C38" s="153">
        <v>401</v>
      </c>
      <c r="D38" s="226" t="s">
        <v>135</v>
      </c>
      <c r="E38" s="155">
        <f>SUM(G38:H38)</f>
        <v>12</v>
      </c>
      <c r="F38" s="158" t="s">
        <v>122</v>
      </c>
      <c r="G38" s="160">
        <v>12</v>
      </c>
      <c r="H38" s="225"/>
    </row>
    <row r="39" spans="2:8" s="10" customFormat="1" ht="20.100000000000001" customHeight="1">
      <c r="B39" s="115"/>
      <c r="C39" s="153">
        <v>402</v>
      </c>
      <c r="D39" s="226" t="s">
        <v>136</v>
      </c>
      <c r="E39" s="155">
        <f>SUM(G39:H39)</f>
        <v>48</v>
      </c>
      <c r="F39" s="150" t="s">
        <v>122</v>
      </c>
      <c r="G39" s="160">
        <v>48</v>
      </c>
      <c r="H39" s="225"/>
    </row>
    <row r="40" spans="2:8" s="10" customFormat="1" ht="12.75" customHeight="1" thickBot="1">
      <c r="B40" s="143"/>
      <c r="C40" s="229"/>
      <c r="D40" s="230"/>
      <c r="E40" s="217"/>
      <c r="F40" s="178"/>
      <c r="G40" s="191"/>
      <c r="H40" s="231"/>
    </row>
    <row r="41" spans="2:8" ht="14.25" thickTop="1" thickBot="1">
      <c r="B41" s="182"/>
      <c r="C41" s="283" t="s">
        <v>269</v>
      </c>
      <c r="D41" s="186"/>
      <c r="E41" s="186"/>
      <c r="F41" s="186"/>
      <c r="G41" s="186"/>
      <c r="H41" s="219"/>
    </row>
    <row r="42" spans="2:8" ht="13.5" thickTop="1"/>
  </sheetData>
  <mergeCells count="8">
    <mergeCell ref="G1:H1"/>
    <mergeCell ref="B4:C5"/>
    <mergeCell ref="D4:D5"/>
    <mergeCell ref="E4:E5"/>
    <mergeCell ref="F4:F5"/>
    <mergeCell ref="C2:F2"/>
    <mergeCell ref="C1:F1"/>
    <mergeCell ref="C3:F3"/>
  </mergeCells>
  <phoneticPr fontId="2" type="noConversion"/>
  <pageMargins left="0.75" right="0.75" top="1" bottom="1" header="0.5" footer="0.5"/>
  <pageSetup scale="89" orientation="portrait" r:id="rId1"/>
  <headerFooter alignWithMargins="0">
    <oddHeader>&amp;LTriangle Expressway
Toll Collection System RFP&amp;RSECTION III
Price Proposal Rev 121908</oddHeader>
    <oddFooter>&amp;L© 2009 ACS State &amp;&amp; Local Solutions, Inc.
Submittal Date: February 2, 2009&amp;C
&amp;RPage III.&amp;A.&amp;P
Price Proposal - Part 1</oddFooter>
  </headerFooter>
</worksheet>
</file>

<file path=xl/worksheets/sheet6.xml><?xml version="1.0" encoding="utf-8"?>
<worksheet xmlns="http://schemas.openxmlformats.org/spreadsheetml/2006/main" xmlns:r="http://schemas.openxmlformats.org/officeDocument/2006/relationships">
  <sheetPr codeName="Sheet7"/>
  <dimension ref="A1:M129"/>
  <sheetViews>
    <sheetView view="pageBreakPreview" topLeftCell="A16" zoomScale="85" zoomScaleNormal="75" zoomScaleSheetLayoutView="85" workbookViewId="0">
      <selection activeCell="D53" sqref="D53:F53"/>
    </sheetView>
  </sheetViews>
  <sheetFormatPr defaultColWidth="9.140625" defaultRowHeight="12.75"/>
  <cols>
    <col min="1" max="1" width="1.7109375" style="1" customWidth="1"/>
    <col min="2" max="2" width="3.7109375" style="2" customWidth="1"/>
    <col min="3" max="3" width="4.42578125" style="2" customWidth="1"/>
    <col min="4" max="4" width="28.7109375" style="1" customWidth="1"/>
    <col min="5" max="5" width="9.7109375" style="1" customWidth="1"/>
    <col min="6" max="6" width="10.7109375" style="1" customWidth="1"/>
    <col min="7" max="7" width="12.85546875" style="13" bestFit="1" customWidth="1"/>
    <col min="8" max="8" width="1.7109375" style="13" customWidth="1"/>
    <col min="9" max="9" width="12.7109375" style="1" customWidth="1"/>
    <col min="10" max="12" width="15.7109375" style="37" customWidth="1"/>
    <col min="13" max="13" width="1.7109375" style="1" customWidth="1"/>
    <col min="14" max="16384" width="9.140625" style="1"/>
  </cols>
  <sheetData>
    <row r="1" spans="2:13" s="3" customFormat="1" ht="25.5" customHeight="1" thickTop="1" thickBot="1">
      <c r="B1" s="415" t="s">
        <v>81</v>
      </c>
      <c r="C1" s="346"/>
      <c r="D1" s="346"/>
      <c r="E1" s="346"/>
      <c r="F1" s="346"/>
      <c r="G1" s="416" t="s">
        <v>156</v>
      </c>
      <c r="H1" s="346"/>
      <c r="I1" s="346"/>
      <c r="J1" s="346"/>
      <c r="K1" s="346"/>
      <c r="L1" s="346"/>
      <c r="M1" s="374"/>
    </row>
    <row r="2" spans="2:13" s="3" customFormat="1" ht="25.5" customHeight="1" thickTop="1" thickBot="1">
      <c r="B2" s="86"/>
      <c r="C2" s="87" t="s">
        <v>183</v>
      </c>
      <c r="D2" s="445">
        <f>'1.Title'!C2</f>
        <v>0</v>
      </c>
      <c r="E2" s="446"/>
      <c r="F2" s="447"/>
      <c r="G2" s="426"/>
      <c r="H2" s="426"/>
      <c r="I2" s="426"/>
      <c r="J2" s="426"/>
      <c r="K2" s="426"/>
      <c r="L2" s="426"/>
      <c r="M2" s="427"/>
    </row>
    <row r="3" spans="2:13" s="3" customFormat="1" ht="12.75" customHeight="1" thickTop="1">
      <c r="B3" s="362" t="s">
        <v>79</v>
      </c>
      <c r="C3" s="363"/>
      <c r="D3" s="366" t="s">
        <v>78</v>
      </c>
      <c r="E3" s="368" t="s">
        <v>106</v>
      </c>
      <c r="F3" s="368" t="s">
        <v>37</v>
      </c>
      <c r="G3" s="438" t="s">
        <v>7</v>
      </c>
      <c r="H3" s="27"/>
      <c r="I3" s="382" t="s">
        <v>71</v>
      </c>
      <c r="J3" s="440" t="s">
        <v>108</v>
      </c>
      <c r="K3" s="440"/>
      <c r="L3" s="440"/>
      <c r="M3" s="443"/>
    </row>
    <row r="4" spans="2:13" s="3" customFormat="1" ht="12.75" customHeight="1">
      <c r="B4" s="417"/>
      <c r="C4" s="365"/>
      <c r="D4" s="418"/>
      <c r="E4" s="419"/>
      <c r="F4" s="419"/>
      <c r="G4" s="439"/>
      <c r="H4" s="35"/>
      <c r="I4" s="442"/>
      <c r="J4" s="441"/>
      <c r="K4" s="441"/>
      <c r="L4" s="441"/>
      <c r="M4" s="444"/>
    </row>
    <row r="5" spans="2:13" s="3" customFormat="1" ht="20.100000000000001" customHeight="1">
      <c r="B5" s="294"/>
      <c r="C5" s="295"/>
      <c r="D5" s="295"/>
      <c r="E5" s="296"/>
      <c r="F5" s="296"/>
      <c r="G5" s="232"/>
      <c r="H5" s="232"/>
      <c r="I5" s="188"/>
      <c r="J5" s="233"/>
      <c r="K5" s="233"/>
      <c r="L5" s="233"/>
      <c r="M5" s="189"/>
    </row>
    <row r="6" spans="2:13" s="10" customFormat="1" ht="20.100000000000001" customHeight="1">
      <c r="B6" s="297" t="s">
        <v>110</v>
      </c>
      <c r="C6" s="298">
        <v>1</v>
      </c>
      <c r="D6" s="299" t="s">
        <v>94</v>
      </c>
      <c r="E6" s="300">
        <f>'5.Tabulation-BOS'!E7</f>
        <v>1</v>
      </c>
      <c r="F6" s="301" t="s">
        <v>8</v>
      </c>
      <c r="G6" s="17"/>
      <c r="H6" s="207"/>
      <c r="I6" s="207">
        <f>E6*G6</f>
        <v>0</v>
      </c>
      <c r="J6" s="234"/>
      <c r="K6" s="234"/>
      <c r="L6" s="234"/>
      <c r="M6" s="235"/>
    </row>
    <row r="7" spans="2:13" s="10" customFormat="1" ht="20.100000000000001" customHeight="1">
      <c r="B7" s="297" t="s">
        <v>110</v>
      </c>
      <c r="C7" s="298">
        <v>2</v>
      </c>
      <c r="D7" s="299" t="s">
        <v>95</v>
      </c>
      <c r="E7" s="300">
        <f>'5.Tabulation-BOS'!E8</f>
        <v>1</v>
      </c>
      <c r="F7" s="300" t="s">
        <v>8</v>
      </c>
      <c r="G7" s="16"/>
      <c r="H7" s="196"/>
      <c r="I7" s="207">
        <f t="shared" ref="I7:I26" si="0">E7*G7</f>
        <v>0</v>
      </c>
      <c r="J7" s="234"/>
      <c r="K7" s="234"/>
      <c r="L7" s="234"/>
      <c r="M7" s="190"/>
    </row>
    <row r="8" spans="2:13" s="10" customFormat="1" ht="20.100000000000001" customHeight="1">
      <c r="B8" s="297" t="s">
        <v>110</v>
      </c>
      <c r="C8" s="298">
        <v>3</v>
      </c>
      <c r="D8" s="299" t="s">
        <v>96</v>
      </c>
      <c r="E8" s="300">
        <f>'5.Tabulation-BOS'!E9</f>
        <v>1</v>
      </c>
      <c r="F8" s="301" t="s">
        <v>8</v>
      </c>
      <c r="G8" s="17"/>
      <c r="H8" s="207"/>
      <c r="I8" s="207">
        <f t="shared" si="0"/>
        <v>0</v>
      </c>
      <c r="J8" s="234"/>
      <c r="K8" s="234"/>
      <c r="L8" s="234"/>
      <c r="M8" s="235"/>
    </row>
    <row r="9" spans="2:13" s="10" customFormat="1" ht="20.100000000000001" customHeight="1">
      <c r="B9" s="297" t="s">
        <v>110</v>
      </c>
      <c r="C9" s="298">
        <v>4</v>
      </c>
      <c r="D9" s="302" t="s">
        <v>98</v>
      </c>
      <c r="E9" s="300">
        <f>'5.Tabulation-BOS'!E10</f>
        <v>1</v>
      </c>
      <c r="F9" s="301" t="s">
        <v>8</v>
      </c>
      <c r="G9" s="17"/>
      <c r="H9" s="207"/>
      <c r="I9" s="207">
        <f t="shared" si="0"/>
        <v>0</v>
      </c>
      <c r="J9" s="234"/>
      <c r="K9" s="234"/>
      <c r="L9" s="234"/>
      <c r="M9" s="235"/>
    </row>
    <row r="10" spans="2:13" s="10" customFormat="1" ht="20.100000000000001" customHeight="1">
      <c r="B10" s="297" t="s">
        <v>110</v>
      </c>
      <c r="C10" s="298">
        <v>5</v>
      </c>
      <c r="D10" s="302" t="s">
        <v>145</v>
      </c>
      <c r="E10" s="300">
        <f>'5.Tabulation-BOS'!E11</f>
        <v>1</v>
      </c>
      <c r="F10" s="301" t="s">
        <v>8</v>
      </c>
      <c r="G10" s="17"/>
      <c r="H10" s="207"/>
      <c r="I10" s="207">
        <f t="shared" si="0"/>
        <v>0</v>
      </c>
      <c r="J10" s="234"/>
      <c r="K10" s="234"/>
      <c r="L10" s="234"/>
      <c r="M10" s="235"/>
    </row>
    <row r="11" spans="2:13" s="10" customFormat="1" ht="20.100000000000001" customHeight="1">
      <c r="B11" s="297" t="s">
        <v>110</v>
      </c>
      <c r="C11" s="298">
        <v>6</v>
      </c>
      <c r="D11" s="299" t="s">
        <v>99</v>
      </c>
      <c r="E11" s="300">
        <f>'5.Tabulation-BOS'!E12</f>
        <v>1</v>
      </c>
      <c r="F11" s="301" t="s">
        <v>8</v>
      </c>
      <c r="G11" s="17"/>
      <c r="H11" s="207"/>
      <c r="I11" s="207">
        <f t="shared" si="0"/>
        <v>0</v>
      </c>
      <c r="J11" s="234"/>
      <c r="K11" s="234"/>
      <c r="L11" s="234"/>
      <c r="M11" s="235"/>
    </row>
    <row r="12" spans="2:13" s="10" customFormat="1" ht="20.100000000000001" customHeight="1">
      <c r="B12" s="297" t="s">
        <v>110</v>
      </c>
      <c r="C12" s="298">
        <v>7</v>
      </c>
      <c r="D12" s="299" t="s">
        <v>101</v>
      </c>
      <c r="E12" s="300">
        <f>'5.Tabulation-BOS'!E13</f>
        <v>10</v>
      </c>
      <c r="F12" s="301" t="s">
        <v>46</v>
      </c>
      <c r="G12" s="17"/>
      <c r="H12" s="207"/>
      <c r="I12" s="207">
        <f t="shared" si="0"/>
        <v>0</v>
      </c>
      <c r="J12" s="234"/>
      <c r="K12" s="234"/>
      <c r="L12" s="234"/>
      <c r="M12" s="235"/>
    </row>
    <row r="13" spans="2:13" s="10" customFormat="1" ht="20.100000000000001" customHeight="1">
      <c r="B13" s="297" t="s">
        <v>110</v>
      </c>
      <c r="C13" s="298">
        <v>9</v>
      </c>
      <c r="D13" s="302" t="s">
        <v>97</v>
      </c>
      <c r="E13" s="300">
        <f>'5.Tabulation-BOS'!E14</f>
        <v>44</v>
      </c>
      <c r="F13" s="303" t="s">
        <v>46</v>
      </c>
      <c r="G13" s="16"/>
      <c r="H13" s="196"/>
      <c r="I13" s="207">
        <f t="shared" si="0"/>
        <v>0</v>
      </c>
      <c r="J13" s="135"/>
      <c r="K13" s="135"/>
      <c r="L13" s="135"/>
      <c r="M13" s="119"/>
    </row>
    <row r="14" spans="2:13" s="10" customFormat="1" ht="20.100000000000001" customHeight="1">
      <c r="B14" s="297" t="s">
        <v>110</v>
      </c>
      <c r="C14" s="298">
        <v>10</v>
      </c>
      <c r="D14" s="299" t="s">
        <v>27</v>
      </c>
      <c r="E14" s="300">
        <f>'5.Tabulation-BOS'!E15</f>
        <v>1</v>
      </c>
      <c r="F14" s="301" t="s">
        <v>8</v>
      </c>
      <c r="G14" s="17"/>
      <c r="H14" s="207"/>
      <c r="I14" s="207">
        <f t="shared" si="0"/>
        <v>0</v>
      </c>
      <c r="J14" s="234"/>
      <c r="K14" s="234"/>
      <c r="L14" s="234"/>
      <c r="M14" s="235"/>
    </row>
    <row r="15" spans="2:13" s="10" customFormat="1" ht="20.100000000000001" customHeight="1">
      <c r="B15" s="297" t="s">
        <v>110</v>
      </c>
      <c r="C15" s="298">
        <v>11</v>
      </c>
      <c r="D15" s="299" t="s">
        <v>124</v>
      </c>
      <c r="E15" s="300">
        <f>'5.Tabulation-BOS'!E16</f>
        <v>1</v>
      </c>
      <c r="F15" s="301" t="s">
        <v>8</v>
      </c>
      <c r="G15" s="17"/>
      <c r="H15" s="207"/>
      <c r="I15" s="207">
        <f t="shared" si="0"/>
        <v>0</v>
      </c>
      <c r="J15" s="448" t="s">
        <v>133</v>
      </c>
      <c r="K15" s="448"/>
      <c r="L15" s="391"/>
      <c r="M15" s="235"/>
    </row>
    <row r="16" spans="2:13" s="10" customFormat="1" ht="20.100000000000001" customHeight="1">
      <c r="B16" s="297" t="s">
        <v>110</v>
      </c>
      <c r="C16" s="298">
        <v>12</v>
      </c>
      <c r="D16" s="299" t="s">
        <v>100</v>
      </c>
      <c r="E16" s="300">
        <f>'5.Tabulation-BOS'!E17</f>
        <v>1</v>
      </c>
      <c r="F16" s="300" t="s">
        <v>8</v>
      </c>
      <c r="G16" s="17"/>
      <c r="H16" s="196"/>
      <c r="I16" s="207">
        <f t="shared" si="0"/>
        <v>0</v>
      </c>
      <c r="J16" s="234"/>
      <c r="K16" s="234"/>
      <c r="L16" s="234"/>
      <c r="M16" s="190"/>
    </row>
    <row r="17" spans="2:13" s="10" customFormat="1" ht="20.100000000000001" customHeight="1">
      <c r="B17" s="297" t="s">
        <v>110</v>
      </c>
      <c r="C17" s="298">
        <v>13</v>
      </c>
      <c r="D17" s="299" t="s">
        <v>102</v>
      </c>
      <c r="E17" s="300">
        <f>'5.Tabulation-BOS'!E18</f>
        <v>1</v>
      </c>
      <c r="F17" s="300" t="s">
        <v>8</v>
      </c>
      <c r="G17" s="17"/>
      <c r="H17" s="196"/>
      <c r="I17" s="207">
        <f t="shared" si="0"/>
        <v>0</v>
      </c>
      <c r="J17" s="234"/>
      <c r="K17" s="234"/>
      <c r="L17" s="234"/>
      <c r="M17" s="190"/>
    </row>
    <row r="18" spans="2:13" s="10" customFormat="1" ht="20.100000000000001" customHeight="1">
      <c r="B18" s="297" t="s">
        <v>110</v>
      </c>
      <c r="C18" s="298">
        <v>14</v>
      </c>
      <c r="D18" s="299" t="s">
        <v>83</v>
      </c>
      <c r="E18" s="300">
        <f>'5.Tabulation-BOS'!E19</f>
        <v>1</v>
      </c>
      <c r="F18" s="300" t="s">
        <v>8</v>
      </c>
      <c r="G18" s="16"/>
      <c r="H18" s="196"/>
      <c r="I18" s="207">
        <f t="shared" si="0"/>
        <v>0</v>
      </c>
      <c r="J18" s="234"/>
      <c r="K18" s="234"/>
      <c r="L18" s="234"/>
      <c r="M18" s="190"/>
    </row>
    <row r="19" spans="2:13" s="10" customFormat="1" ht="20.100000000000001" customHeight="1">
      <c r="B19" s="297" t="s">
        <v>110</v>
      </c>
      <c r="C19" s="298">
        <v>15</v>
      </c>
      <c r="D19" s="299" t="s">
        <v>224</v>
      </c>
      <c r="E19" s="300">
        <f>'5.Tabulation-BOS'!E20</f>
        <v>0</v>
      </c>
      <c r="F19" s="300" t="s">
        <v>8</v>
      </c>
      <c r="G19" s="16"/>
      <c r="H19" s="196"/>
      <c r="I19" s="207">
        <f t="shared" si="0"/>
        <v>0</v>
      </c>
      <c r="J19" s="234"/>
      <c r="K19" s="234"/>
      <c r="L19" s="234"/>
      <c r="M19" s="190"/>
    </row>
    <row r="20" spans="2:13" s="10" customFormat="1" ht="20.100000000000001" customHeight="1">
      <c r="B20" s="115" t="s">
        <v>110</v>
      </c>
      <c r="C20" s="278"/>
      <c r="D20" s="279"/>
      <c r="E20" s="99"/>
      <c r="F20" s="16"/>
      <c r="G20" s="16"/>
      <c r="H20" s="196"/>
      <c r="I20" s="207">
        <f t="shared" si="0"/>
        <v>0</v>
      </c>
      <c r="J20" s="234"/>
      <c r="K20" s="234"/>
      <c r="L20" s="234"/>
      <c r="M20" s="190"/>
    </row>
    <row r="21" spans="2:13" s="10" customFormat="1" ht="20.100000000000001" customHeight="1">
      <c r="B21" s="115" t="s">
        <v>110</v>
      </c>
      <c r="C21" s="278"/>
      <c r="D21" s="279"/>
      <c r="E21" s="99"/>
      <c r="F21" s="16"/>
      <c r="G21" s="16"/>
      <c r="H21" s="196"/>
      <c r="I21" s="207">
        <f t="shared" si="0"/>
        <v>0</v>
      </c>
      <c r="J21" s="234"/>
      <c r="K21" s="234"/>
      <c r="L21" s="234"/>
      <c r="M21" s="190"/>
    </row>
    <row r="22" spans="2:13" s="10" customFormat="1" ht="20.100000000000001" customHeight="1">
      <c r="B22" s="115" t="s">
        <v>110</v>
      </c>
      <c r="C22" s="278"/>
      <c r="D22" s="279"/>
      <c r="E22" s="99"/>
      <c r="F22" s="16"/>
      <c r="G22" s="16"/>
      <c r="H22" s="196"/>
      <c r="I22" s="207">
        <f t="shared" si="0"/>
        <v>0</v>
      </c>
      <c r="J22" s="234"/>
      <c r="K22" s="234"/>
      <c r="L22" s="234"/>
      <c r="M22" s="190"/>
    </row>
    <row r="23" spans="2:13" s="10" customFormat="1" ht="20.100000000000001" customHeight="1">
      <c r="B23" s="115" t="s">
        <v>110</v>
      </c>
      <c r="C23" s="278"/>
      <c r="D23" s="279"/>
      <c r="E23" s="99"/>
      <c r="F23" s="16"/>
      <c r="G23" s="16"/>
      <c r="H23" s="196"/>
      <c r="I23" s="207">
        <f t="shared" si="0"/>
        <v>0</v>
      </c>
      <c r="J23" s="234"/>
      <c r="K23" s="234"/>
      <c r="L23" s="234"/>
      <c r="M23" s="190"/>
    </row>
    <row r="24" spans="2:13" s="10" customFormat="1" ht="20.100000000000001" customHeight="1">
      <c r="B24" s="115" t="s">
        <v>110</v>
      </c>
      <c r="C24" s="278"/>
      <c r="D24" s="279"/>
      <c r="E24" s="99"/>
      <c r="F24" s="16"/>
      <c r="G24" s="16"/>
      <c r="H24" s="196"/>
      <c r="I24" s="207">
        <f t="shared" si="0"/>
        <v>0</v>
      </c>
      <c r="J24" s="234"/>
      <c r="K24" s="234"/>
      <c r="L24" s="234"/>
      <c r="M24" s="190"/>
    </row>
    <row r="25" spans="2:13" s="10" customFormat="1" ht="20.100000000000001" customHeight="1">
      <c r="B25" s="115" t="s">
        <v>110</v>
      </c>
      <c r="C25" s="278"/>
      <c r="D25" s="279"/>
      <c r="E25" s="99"/>
      <c r="F25" s="16"/>
      <c r="G25" s="16"/>
      <c r="H25" s="196"/>
      <c r="I25" s="207">
        <f t="shared" si="0"/>
        <v>0</v>
      </c>
      <c r="J25" s="234"/>
      <c r="K25" s="234"/>
      <c r="L25" s="234"/>
      <c r="M25" s="190"/>
    </row>
    <row r="26" spans="2:13" s="10" customFormat="1" ht="20.100000000000001" customHeight="1">
      <c r="B26" s="115" t="s">
        <v>110</v>
      </c>
      <c r="C26" s="16"/>
      <c r="D26" s="16"/>
      <c r="E26" s="16"/>
      <c r="F26" s="16"/>
      <c r="G26" s="16"/>
      <c r="H26" s="196"/>
      <c r="I26" s="207">
        <f t="shared" si="0"/>
        <v>0</v>
      </c>
      <c r="J26" s="234"/>
      <c r="K26" s="234"/>
      <c r="L26" s="234"/>
      <c r="M26" s="190"/>
    </row>
    <row r="27" spans="2:13" s="10" customFormat="1" ht="20.100000000000001" customHeight="1" thickBot="1">
      <c r="B27" s="115"/>
      <c r="C27" s="153"/>
      <c r="D27" s="241"/>
      <c r="E27" s="155"/>
      <c r="F27" s="150"/>
      <c r="G27" s="208"/>
      <c r="H27" s="208"/>
      <c r="I27" s="197">
        <f>SUM(I6:I26)</f>
        <v>0</v>
      </c>
      <c r="J27" s="210" t="s">
        <v>82</v>
      </c>
      <c r="K27" s="141"/>
      <c r="L27" s="141"/>
      <c r="M27" s="119"/>
    </row>
    <row r="28" spans="2:13" s="10" customFormat="1" ht="20.100000000000001" customHeight="1" thickTop="1">
      <c r="B28" s="115"/>
      <c r="C28" s="227"/>
      <c r="D28" s="228"/>
      <c r="E28" s="155"/>
      <c r="F28" s="150"/>
      <c r="G28" s="196"/>
      <c r="H28" s="196"/>
      <c r="I28" s="236"/>
      <c r="J28" s="135"/>
      <c r="K28" s="135"/>
      <c r="L28" s="135"/>
      <c r="M28" s="119"/>
    </row>
    <row r="29" spans="2:13" s="10" customFormat="1" ht="20.100000000000001" customHeight="1">
      <c r="B29" s="115" t="s">
        <v>110</v>
      </c>
      <c r="C29" s="153">
        <v>101</v>
      </c>
      <c r="D29" s="224" t="s">
        <v>111</v>
      </c>
      <c r="E29" s="155">
        <f>'5.Tabulation-BOS'!E21</f>
        <v>1</v>
      </c>
      <c r="F29" s="155" t="s">
        <v>8</v>
      </c>
      <c r="G29" s="16"/>
      <c r="H29" s="196"/>
      <c r="I29" s="207">
        <f t="shared" ref="I29:I34" si="1">E29*G29</f>
        <v>0</v>
      </c>
      <c r="J29" s="237"/>
      <c r="K29" s="234"/>
      <c r="L29" s="234"/>
      <c r="M29" s="190"/>
    </row>
    <row r="30" spans="2:13" s="10" customFormat="1" ht="20.100000000000001" customHeight="1">
      <c r="B30" s="115" t="s">
        <v>110</v>
      </c>
      <c r="C30" s="153">
        <v>102</v>
      </c>
      <c r="D30" s="224" t="s">
        <v>113</v>
      </c>
      <c r="E30" s="155">
        <f>'5.Tabulation-BOS'!E22</f>
        <v>1</v>
      </c>
      <c r="F30" s="155" t="s">
        <v>8</v>
      </c>
      <c r="G30" s="16"/>
      <c r="H30" s="196"/>
      <c r="I30" s="207">
        <f t="shared" si="1"/>
        <v>0</v>
      </c>
      <c r="J30" s="237"/>
      <c r="K30" s="234"/>
      <c r="L30" s="234"/>
      <c r="M30" s="190"/>
    </row>
    <row r="31" spans="2:13" s="10" customFormat="1" ht="20.100000000000001" customHeight="1">
      <c r="B31" s="115" t="s">
        <v>110</v>
      </c>
      <c r="C31" s="153">
        <v>103</v>
      </c>
      <c r="D31" s="226" t="s">
        <v>112</v>
      </c>
      <c r="E31" s="155">
        <f>'5.Tabulation-BOS'!E23</f>
        <v>1</v>
      </c>
      <c r="F31" s="155" t="s">
        <v>8</v>
      </c>
      <c r="G31" s="16"/>
      <c r="H31" s="196"/>
      <c r="I31" s="207">
        <f t="shared" si="1"/>
        <v>0</v>
      </c>
      <c r="J31" s="237"/>
      <c r="K31" s="234"/>
      <c r="L31" s="234"/>
      <c r="M31" s="190"/>
    </row>
    <row r="32" spans="2:13" s="10" customFormat="1" ht="20.100000000000001" customHeight="1">
      <c r="B32" s="115" t="s">
        <v>110</v>
      </c>
      <c r="C32" s="153">
        <v>104</v>
      </c>
      <c r="D32" s="224" t="s">
        <v>114</v>
      </c>
      <c r="E32" s="155">
        <f>'5.Tabulation-BOS'!E24</f>
        <v>1</v>
      </c>
      <c r="F32" s="155" t="s">
        <v>8</v>
      </c>
      <c r="G32" s="16"/>
      <c r="H32" s="196"/>
      <c r="I32" s="207">
        <f t="shared" si="1"/>
        <v>0</v>
      </c>
      <c r="J32" s="237"/>
      <c r="K32" s="234"/>
      <c r="L32" s="234"/>
      <c r="M32" s="190"/>
    </row>
    <row r="33" spans="2:13" s="10" customFormat="1" ht="20.100000000000001" customHeight="1">
      <c r="B33" s="115" t="s">
        <v>110</v>
      </c>
      <c r="C33" s="153">
        <v>105</v>
      </c>
      <c r="D33" s="224" t="s">
        <v>115</v>
      </c>
      <c r="E33" s="155">
        <f>'5.Tabulation-BOS'!E25</f>
        <v>1</v>
      </c>
      <c r="F33" s="155" t="s">
        <v>8</v>
      </c>
      <c r="G33" s="16"/>
      <c r="H33" s="196"/>
      <c r="I33" s="207">
        <f t="shared" si="1"/>
        <v>0</v>
      </c>
      <c r="J33" s="237"/>
      <c r="K33" s="234"/>
      <c r="L33" s="234"/>
      <c r="M33" s="190"/>
    </row>
    <row r="34" spans="2:13" s="10" customFormat="1" ht="20.100000000000001" customHeight="1">
      <c r="B34" s="115" t="s">
        <v>110</v>
      </c>
      <c r="C34" s="153">
        <v>106</v>
      </c>
      <c r="D34" s="226" t="s">
        <v>116</v>
      </c>
      <c r="E34" s="155">
        <f>'5.Tabulation-BOS'!E26</f>
        <v>1</v>
      </c>
      <c r="F34" s="155" t="s">
        <v>8</v>
      </c>
      <c r="G34" s="16"/>
      <c r="H34" s="196"/>
      <c r="I34" s="207">
        <f t="shared" si="1"/>
        <v>0</v>
      </c>
      <c r="J34" s="237"/>
      <c r="K34" s="234"/>
      <c r="L34" s="234"/>
      <c r="M34" s="190"/>
    </row>
    <row r="35" spans="2:13" s="10" customFormat="1" ht="20.100000000000001" customHeight="1" thickBot="1">
      <c r="B35" s="115"/>
      <c r="C35" s="153"/>
      <c r="D35" s="224"/>
      <c r="E35" s="155"/>
      <c r="F35" s="150"/>
      <c r="G35" s="208"/>
      <c r="H35" s="208"/>
      <c r="I35" s="197">
        <f>SUM(I29:I34)</f>
        <v>0</v>
      </c>
      <c r="J35" s="210" t="s">
        <v>84</v>
      </c>
      <c r="K35" s="141"/>
      <c r="L35" s="141"/>
      <c r="M35" s="119"/>
    </row>
    <row r="36" spans="2:13" s="10" customFormat="1" ht="20.100000000000001" customHeight="1" thickTop="1">
      <c r="B36" s="115"/>
      <c r="C36" s="153"/>
      <c r="D36" s="224"/>
      <c r="E36" s="155"/>
      <c r="F36" s="150"/>
      <c r="G36" s="208"/>
      <c r="H36" s="208"/>
      <c r="I36" s="208"/>
      <c r="J36" s="135"/>
      <c r="K36" s="135"/>
      <c r="L36" s="135"/>
      <c r="M36" s="119"/>
    </row>
    <row r="37" spans="2:13" s="10" customFormat="1" ht="20.100000000000001" customHeight="1">
      <c r="B37" s="115" t="s">
        <v>110</v>
      </c>
      <c r="C37" s="153">
        <v>201</v>
      </c>
      <c r="D37" s="226" t="s">
        <v>118</v>
      </c>
      <c r="E37" s="155">
        <f>'5.Tabulation-BOS'!E28</f>
        <v>1</v>
      </c>
      <c r="F37" s="150" t="s">
        <v>8</v>
      </c>
      <c r="G37" s="16"/>
      <c r="H37" s="196"/>
      <c r="I37" s="207">
        <f t="shared" ref="I37:I45" si="2">E37*G37</f>
        <v>0</v>
      </c>
      <c r="J37" s="135"/>
      <c r="K37" s="135"/>
      <c r="L37" s="135"/>
      <c r="M37" s="119"/>
    </row>
    <row r="38" spans="2:13" s="10" customFormat="1" ht="20.100000000000001" customHeight="1">
      <c r="B38" s="115" t="s">
        <v>110</v>
      </c>
      <c r="C38" s="153">
        <v>301</v>
      </c>
      <c r="D38" s="226" t="s">
        <v>85</v>
      </c>
      <c r="E38" s="155">
        <f>'5.Tabulation-BOS'!E29</f>
        <v>24</v>
      </c>
      <c r="F38" s="150" t="s">
        <v>66</v>
      </c>
      <c r="G38" s="16"/>
      <c r="H38" s="196"/>
      <c r="I38" s="207">
        <f t="shared" si="2"/>
        <v>0</v>
      </c>
      <c r="J38" s="135"/>
      <c r="K38" s="135"/>
      <c r="L38" s="135"/>
      <c r="M38" s="119"/>
    </row>
    <row r="39" spans="2:13" s="10" customFormat="1" ht="20.100000000000001" customHeight="1">
      <c r="B39" s="115" t="s">
        <v>110</v>
      </c>
      <c r="C39" s="153">
        <v>302</v>
      </c>
      <c r="D39" s="226" t="s">
        <v>86</v>
      </c>
      <c r="E39" s="155">
        <f>'5.Tabulation-BOS'!E30</f>
        <v>1</v>
      </c>
      <c r="F39" s="150" t="s">
        <v>8</v>
      </c>
      <c r="G39" s="16"/>
      <c r="H39" s="196"/>
      <c r="I39" s="207">
        <f t="shared" si="2"/>
        <v>0</v>
      </c>
      <c r="J39" s="135"/>
      <c r="K39" s="135"/>
      <c r="L39" s="135"/>
      <c r="M39" s="119"/>
    </row>
    <row r="40" spans="2:13" s="10" customFormat="1" ht="20.100000000000001" customHeight="1">
      <c r="B40" s="115" t="s">
        <v>110</v>
      </c>
      <c r="C40" s="153">
        <v>303</v>
      </c>
      <c r="D40" s="226" t="s">
        <v>87</v>
      </c>
      <c r="E40" s="155">
        <f>'5.Tabulation-BOS'!E31</f>
        <v>1</v>
      </c>
      <c r="F40" s="150" t="s">
        <v>8</v>
      </c>
      <c r="G40" s="16"/>
      <c r="H40" s="196"/>
      <c r="I40" s="207">
        <f t="shared" si="2"/>
        <v>0</v>
      </c>
      <c r="J40" s="135"/>
      <c r="K40" s="135"/>
      <c r="L40" s="135"/>
      <c r="M40" s="119"/>
    </row>
    <row r="41" spans="2:13" s="10" customFormat="1" ht="20.100000000000001" customHeight="1">
      <c r="B41" s="115" t="s">
        <v>110</v>
      </c>
      <c r="C41" s="153">
        <v>304</v>
      </c>
      <c r="D41" s="226" t="s">
        <v>119</v>
      </c>
      <c r="E41" s="155">
        <f>'5.Tabulation-BOS'!E32</f>
        <v>1</v>
      </c>
      <c r="F41" s="150" t="s">
        <v>8</v>
      </c>
      <c r="G41" s="16"/>
      <c r="H41" s="196"/>
      <c r="I41" s="207">
        <f t="shared" si="2"/>
        <v>0</v>
      </c>
      <c r="J41" s="449" t="s">
        <v>302</v>
      </c>
      <c r="K41" s="449"/>
      <c r="L41" s="449"/>
      <c r="M41" s="119"/>
    </row>
    <row r="42" spans="2:13" s="10" customFormat="1" ht="20.100000000000001" customHeight="1">
      <c r="B42" s="115" t="s">
        <v>110</v>
      </c>
      <c r="C42" s="153">
        <v>305</v>
      </c>
      <c r="D42" s="226" t="s">
        <v>120</v>
      </c>
      <c r="E42" s="155">
        <f>'5.Tabulation-BOS'!E33</f>
        <v>1</v>
      </c>
      <c r="F42" s="150" t="s">
        <v>8</v>
      </c>
      <c r="G42" s="16"/>
      <c r="H42" s="196"/>
      <c r="I42" s="207">
        <f t="shared" si="2"/>
        <v>0</v>
      </c>
      <c r="J42" s="135"/>
      <c r="K42" s="135"/>
      <c r="L42" s="135"/>
      <c r="M42" s="119"/>
    </row>
    <row r="43" spans="2:13" s="10" customFormat="1" ht="20.100000000000001" customHeight="1">
      <c r="B43" s="115" t="s">
        <v>110</v>
      </c>
      <c r="C43" s="153">
        <v>306</v>
      </c>
      <c r="D43" s="226" t="s">
        <v>121</v>
      </c>
      <c r="E43" s="155">
        <f>'5.Tabulation-BOS'!E34</f>
        <v>1</v>
      </c>
      <c r="F43" s="150" t="s">
        <v>8</v>
      </c>
      <c r="G43" s="16"/>
      <c r="H43" s="196"/>
      <c r="I43" s="207">
        <f t="shared" si="2"/>
        <v>0</v>
      </c>
      <c r="J43" s="135"/>
      <c r="K43" s="135"/>
      <c r="L43" s="135"/>
      <c r="M43" s="119"/>
    </row>
    <row r="44" spans="2:13" s="10" customFormat="1" ht="20.100000000000001" customHeight="1">
      <c r="B44" s="115" t="s">
        <v>110</v>
      </c>
      <c r="C44" s="153">
        <v>307</v>
      </c>
      <c r="D44" s="226" t="s">
        <v>65</v>
      </c>
      <c r="E44" s="155">
        <f>'5.Tabulation-BOS'!E35</f>
        <v>1</v>
      </c>
      <c r="F44" s="150" t="s">
        <v>8</v>
      </c>
      <c r="G44" s="16"/>
      <c r="H44" s="196"/>
      <c r="I44" s="207">
        <f t="shared" si="2"/>
        <v>0</v>
      </c>
      <c r="J44" s="135"/>
      <c r="K44" s="135"/>
      <c r="L44" s="135"/>
      <c r="M44" s="119"/>
    </row>
    <row r="45" spans="2:13" s="10" customFormat="1" ht="20.100000000000001" customHeight="1">
      <c r="B45" s="115" t="s">
        <v>110</v>
      </c>
      <c r="C45" s="153">
        <v>308</v>
      </c>
      <c r="D45" s="226" t="s">
        <v>88</v>
      </c>
      <c r="E45" s="155">
        <f>'5.Tabulation-BOS'!E36</f>
        <v>1</v>
      </c>
      <c r="F45" s="150" t="s">
        <v>8</v>
      </c>
      <c r="G45" s="16"/>
      <c r="H45" s="196"/>
      <c r="I45" s="207">
        <f t="shared" si="2"/>
        <v>0</v>
      </c>
      <c r="J45" s="135"/>
      <c r="K45" s="135"/>
      <c r="L45" s="135"/>
      <c r="M45" s="119"/>
    </row>
    <row r="46" spans="2:13" s="10" customFormat="1" ht="20.100000000000001" customHeight="1" thickBot="1">
      <c r="B46" s="115"/>
      <c r="C46" s="153"/>
      <c r="D46" s="226"/>
      <c r="E46" s="155"/>
      <c r="F46" s="150"/>
      <c r="G46" s="208"/>
      <c r="H46" s="208"/>
      <c r="I46" s="197">
        <f>SUM(I37:I45)</f>
        <v>0</v>
      </c>
      <c r="J46" s="450" t="s">
        <v>131</v>
      </c>
      <c r="K46" s="450"/>
      <c r="L46" s="391"/>
      <c r="M46" s="119"/>
    </row>
    <row r="47" spans="2:13" s="10" customFormat="1" ht="20.100000000000001" customHeight="1" thickTop="1">
      <c r="B47" s="115"/>
      <c r="C47" s="153"/>
      <c r="D47" s="226"/>
      <c r="E47" s="155"/>
      <c r="F47" s="150"/>
      <c r="G47" s="208"/>
      <c r="H47" s="208"/>
      <c r="I47" s="239"/>
      <c r="J47" s="238"/>
      <c r="K47" s="238"/>
      <c r="L47" s="238"/>
      <c r="M47" s="119"/>
    </row>
    <row r="48" spans="2:13" s="10" customFormat="1" ht="20.100000000000001" customHeight="1">
      <c r="B48" s="115" t="s">
        <v>110</v>
      </c>
      <c r="C48" s="153">
        <v>401</v>
      </c>
      <c r="D48" s="226" t="s">
        <v>135</v>
      </c>
      <c r="E48" s="155">
        <f>'5.Tabulation-BOS'!E38</f>
        <v>12</v>
      </c>
      <c r="F48" s="158" t="s">
        <v>122</v>
      </c>
      <c r="G48" s="24"/>
      <c r="H48" s="196"/>
      <c r="I48" s="207">
        <f>E48*G48</f>
        <v>0</v>
      </c>
      <c r="J48" s="452" t="s">
        <v>68</v>
      </c>
      <c r="K48" s="452"/>
      <c r="L48" s="452"/>
      <c r="M48" s="453"/>
    </row>
    <row r="49" spans="2:13" s="10" customFormat="1" ht="20.100000000000001" customHeight="1">
      <c r="B49" s="115" t="s">
        <v>110</v>
      </c>
      <c r="C49" s="153">
        <v>402</v>
      </c>
      <c r="D49" s="226" t="s">
        <v>136</v>
      </c>
      <c r="E49" s="155">
        <f>'5.Tabulation-BOS'!E39</f>
        <v>48</v>
      </c>
      <c r="F49" s="150" t="s">
        <v>122</v>
      </c>
      <c r="G49" s="16"/>
      <c r="H49" s="196"/>
      <c r="I49" s="207">
        <f>E49*G49</f>
        <v>0</v>
      </c>
      <c r="J49" s="452"/>
      <c r="K49" s="452"/>
      <c r="L49" s="452"/>
      <c r="M49" s="453"/>
    </row>
    <row r="50" spans="2:13" s="10" customFormat="1" ht="20.100000000000001" customHeight="1" thickBot="1">
      <c r="B50" s="115"/>
      <c r="C50" s="153"/>
      <c r="D50" s="226"/>
      <c r="E50" s="155"/>
      <c r="F50" s="150"/>
      <c r="G50" s="196"/>
      <c r="H50" s="196"/>
      <c r="I50" s="197">
        <f>SUM(I48:I49)</f>
        <v>0</v>
      </c>
      <c r="J50" s="392" t="s">
        <v>130</v>
      </c>
      <c r="K50" s="392"/>
      <c r="L50" s="391"/>
      <c r="M50" s="119"/>
    </row>
    <row r="51" spans="2:13" s="10" customFormat="1" ht="24.95" customHeight="1" thickTop="1" thickBot="1">
      <c r="B51" s="143"/>
      <c r="C51" s="229"/>
      <c r="D51" s="230"/>
      <c r="E51" s="217"/>
      <c r="F51" s="178"/>
      <c r="G51" s="211"/>
      <c r="H51" s="211"/>
      <c r="I51" s="202"/>
      <c r="J51" s="240"/>
      <c r="K51" s="240"/>
      <c r="L51" s="240"/>
      <c r="M51" s="148"/>
    </row>
    <row r="52" spans="2:13" s="3" customFormat="1" ht="25.5" customHeight="1" thickTop="1" thickBot="1">
      <c r="B52" s="415" t="s">
        <v>81</v>
      </c>
      <c r="C52" s="346"/>
      <c r="D52" s="346"/>
      <c r="E52" s="346"/>
      <c r="F52" s="346"/>
      <c r="G52" s="416" t="s">
        <v>223</v>
      </c>
      <c r="H52" s="346"/>
      <c r="I52" s="346"/>
      <c r="J52" s="346"/>
      <c r="K52" s="346"/>
      <c r="L52" s="346"/>
      <c r="M52" s="374"/>
    </row>
    <row r="53" spans="2:13" s="3" customFormat="1" ht="25.5" customHeight="1" thickTop="1" thickBot="1">
      <c r="B53" s="86"/>
      <c r="C53" s="87" t="s">
        <v>183</v>
      </c>
      <c r="D53" s="387">
        <f>D2</f>
        <v>0</v>
      </c>
      <c r="E53" s="388"/>
      <c r="F53" s="389"/>
      <c r="G53" s="426"/>
      <c r="H53" s="426"/>
      <c r="I53" s="426"/>
      <c r="J53" s="426"/>
      <c r="K53" s="426"/>
      <c r="L53" s="426"/>
      <c r="M53" s="427"/>
    </row>
    <row r="54" spans="2:13" s="10" customFormat="1" ht="12.75" customHeight="1" thickTop="1">
      <c r="B54" s="38"/>
      <c r="C54" s="39"/>
      <c r="D54" s="436" t="s">
        <v>132</v>
      </c>
      <c r="E54" s="437"/>
      <c r="F54" s="437"/>
      <c r="G54" s="454" t="s">
        <v>126</v>
      </c>
      <c r="H54" s="455"/>
      <c r="I54" s="455"/>
      <c r="J54" s="455"/>
      <c r="K54" s="455"/>
      <c r="L54" s="455"/>
      <c r="M54" s="46"/>
    </row>
    <row r="55" spans="2:13" s="10" customFormat="1" ht="12.75" customHeight="1">
      <c r="B55" s="32"/>
      <c r="C55" s="36"/>
      <c r="D55" s="403"/>
      <c r="E55" s="403"/>
      <c r="F55" s="403"/>
      <c r="G55" s="408">
        <v>2014</v>
      </c>
      <c r="H55" s="409"/>
      <c r="I55" s="31">
        <v>2015</v>
      </c>
      <c r="J55" s="31">
        <v>2016</v>
      </c>
      <c r="K55" s="31">
        <v>2017</v>
      </c>
      <c r="L55" s="31">
        <v>2018</v>
      </c>
      <c r="M55" s="47"/>
    </row>
    <row r="56" spans="2:13" s="10" customFormat="1" ht="20.100000000000001" customHeight="1">
      <c r="B56" s="115"/>
      <c r="C56" s="153"/>
      <c r="D56" s="226"/>
      <c r="E56" s="155"/>
      <c r="F56" s="150"/>
      <c r="G56" s="196"/>
      <c r="H56" s="196"/>
      <c r="I56" s="208"/>
      <c r="J56" s="141"/>
      <c r="K56" s="141"/>
      <c r="L56" s="141"/>
      <c r="M56" s="119"/>
    </row>
    <row r="57" spans="2:13" s="10" customFormat="1" ht="20.100000000000001" customHeight="1">
      <c r="B57" s="115" t="s">
        <v>110</v>
      </c>
      <c r="C57" s="153">
        <v>601</v>
      </c>
      <c r="D57" s="405" t="s">
        <v>13</v>
      </c>
      <c r="E57" s="406"/>
      <c r="F57" s="411" t="s">
        <v>134</v>
      </c>
      <c r="G57" s="434"/>
      <c r="H57" s="435"/>
      <c r="I57" s="15"/>
      <c r="J57" s="15"/>
      <c r="K57" s="15"/>
      <c r="L57" s="15"/>
      <c r="M57" s="119"/>
    </row>
    <row r="58" spans="2:13" s="10" customFormat="1" ht="20.100000000000001" customHeight="1">
      <c r="B58" s="115" t="s">
        <v>110</v>
      </c>
      <c r="C58" s="153">
        <v>602</v>
      </c>
      <c r="D58" s="405" t="s">
        <v>14</v>
      </c>
      <c r="E58" s="406"/>
      <c r="F58" s="412"/>
      <c r="G58" s="434"/>
      <c r="H58" s="435"/>
      <c r="I58" s="15"/>
      <c r="J58" s="15"/>
      <c r="K58" s="15"/>
      <c r="L58" s="15"/>
      <c r="M58" s="119"/>
    </row>
    <row r="59" spans="2:13" s="10" customFormat="1" ht="20.100000000000001" customHeight="1">
      <c r="B59" s="115" t="s">
        <v>110</v>
      </c>
      <c r="C59" s="153">
        <v>603</v>
      </c>
      <c r="D59" s="405" t="s">
        <v>15</v>
      </c>
      <c r="E59" s="406"/>
      <c r="F59" s="412"/>
      <c r="G59" s="434"/>
      <c r="H59" s="435"/>
      <c r="I59" s="15"/>
      <c r="J59" s="15"/>
      <c r="K59" s="15"/>
      <c r="L59" s="15"/>
      <c r="M59" s="119"/>
    </row>
    <row r="60" spans="2:13" s="10" customFormat="1" ht="20.100000000000001" customHeight="1">
      <c r="B60" s="115" t="s">
        <v>110</v>
      </c>
      <c r="C60" s="153">
        <v>604</v>
      </c>
      <c r="D60" s="405" t="s">
        <v>16</v>
      </c>
      <c r="E60" s="406"/>
      <c r="F60" s="412"/>
      <c r="G60" s="434"/>
      <c r="H60" s="435"/>
      <c r="I60" s="15"/>
      <c r="J60" s="15"/>
      <c r="K60" s="15"/>
      <c r="L60" s="15"/>
      <c r="M60" s="119"/>
    </row>
    <row r="61" spans="2:13" s="10" customFormat="1" ht="20.100000000000001" customHeight="1">
      <c r="B61" s="115" t="s">
        <v>110</v>
      </c>
      <c r="C61" s="153">
        <v>605</v>
      </c>
      <c r="D61" s="405" t="s">
        <v>17</v>
      </c>
      <c r="E61" s="406"/>
      <c r="F61" s="412"/>
      <c r="G61" s="434"/>
      <c r="H61" s="435"/>
      <c r="I61" s="15"/>
      <c r="J61" s="15"/>
      <c r="K61" s="15"/>
      <c r="L61" s="15"/>
      <c r="M61" s="119"/>
    </row>
    <row r="62" spans="2:13" s="10" customFormat="1" ht="20.100000000000001" customHeight="1">
      <c r="B62" s="115" t="s">
        <v>110</v>
      </c>
      <c r="C62" s="153">
        <v>606</v>
      </c>
      <c r="D62" s="405" t="s">
        <v>26</v>
      </c>
      <c r="E62" s="406"/>
      <c r="F62" s="412"/>
      <c r="G62" s="434"/>
      <c r="H62" s="435"/>
      <c r="I62" s="15"/>
      <c r="J62" s="15"/>
      <c r="K62" s="15"/>
      <c r="L62" s="15"/>
      <c r="M62" s="119"/>
    </row>
    <row r="63" spans="2:13" s="10" customFormat="1" ht="20.100000000000001" customHeight="1">
      <c r="B63" s="115" t="s">
        <v>110</v>
      </c>
      <c r="C63" s="153">
        <v>607</v>
      </c>
      <c r="D63" s="405" t="s">
        <v>123</v>
      </c>
      <c r="E63" s="406"/>
      <c r="F63" s="412"/>
      <c r="G63" s="434"/>
      <c r="H63" s="435"/>
      <c r="I63" s="15"/>
      <c r="J63" s="15"/>
      <c r="K63" s="15"/>
      <c r="L63" s="15"/>
      <c r="M63" s="119"/>
    </row>
    <row r="64" spans="2:13" s="10" customFormat="1" ht="20.100000000000001" customHeight="1">
      <c r="B64" s="115" t="s">
        <v>110</v>
      </c>
      <c r="C64" s="153">
        <v>608</v>
      </c>
      <c r="D64" s="459" t="s">
        <v>80</v>
      </c>
      <c r="E64" s="406"/>
      <c r="F64" s="412"/>
      <c r="G64" s="313"/>
      <c r="H64" s="314"/>
      <c r="I64" s="15"/>
      <c r="J64" s="15"/>
      <c r="K64" s="15"/>
      <c r="L64" s="15"/>
      <c r="M64" s="119"/>
    </row>
    <row r="65" spans="1:13" s="10" customFormat="1" ht="20.100000000000001" customHeight="1">
      <c r="B65" s="115" t="s">
        <v>110</v>
      </c>
      <c r="C65" s="153">
        <v>609</v>
      </c>
      <c r="D65" s="451" t="s">
        <v>345</v>
      </c>
      <c r="E65" s="405"/>
      <c r="F65" s="412"/>
      <c r="G65" s="313"/>
      <c r="H65" s="314"/>
      <c r="I65" s="15"/>
      <c r="J65" s="15"/>
      <c r="K65" s="15"/>
      <c r="L65" s="15"/>
      <c r="M65" s="119"/>
    </row>
    <row r="66" spans="1:13" s="10" customFormat="1" ht="20.100000000000001" customHeight="1">
      <c r="B66" s="115" t="s">
        <v>110</v>
      </c>
      <c r="C66" s="153">
        <v>610</v>
      </c>
      <c r="D66" s="451" t="s">
        <v>344</v>
      </c>
      <c r="E66" s="405"/>
      <c r="F66" s="412"/>
      <c r="G66" s="434"/>
      <c r="H66" s="435"/>
      <c r="I66" s="15"/>
      <c r="J66" s="15"/>
      <c r="K66" s="15"/>
      <c r="L66" s="15"/>
      <c r="M66" s="119"/>
    </row>
    <row r="67" spans="1:13" ht="20.100000000000001" customHeight="1" thickBot="1">
      <c r="B67" s="143"/>
      <c r="C67" s="178"/>
      <c r="D67" s="201"/>
      <c r="E67" s="201"/>
      <c r="F67" s="201"/>
      <c r="G67" s="202"/>
      <c r="H67" s="202"/>
      <c r="I67" s="202"/>
      <c r="J67" s="258"/>
      <c r="K67" s="258"/>
      <c r="L67" s="258"/>
      <c r="M67" s="213"/>
    </row>
    <row r="68" spans="1:13" s="3" customFormat="1" ht="46.5" customHeight="1" thickTop="1" thickBot="1">
      <c r="B68" s="415" t="s">
        <v>218</v>
      </c>
      <c r="C68" s="346"/>
      <c r="D68" s="346"/>
      <c r="E68" s="346"/>
      <c r="F68" s="346"/>
      <c r="G68" s="416"/>
      <c r="H68" s="346"/>
      <c r="I68" s="346"/>
      <c r="J68" s="346"/>
      <c r="K68" s="346"/>
      <c r="L68" s="346"/>
      <c r="M68" s="374"/>
    </row>
    <row r="69" spans="1:13" s="3" customFormat="1" ht="25.5" customHeight="1" thickTop="1" thickBot="1">
      <c r="B69" s="86"/>
      <c r="C69" s="87" t="s">
        <v>183</v>
      </c>
      <c r="D69" s="387">
        <f>D53</f>
        <v>0</v>
      </c>
      <c r="E69" s="388"/>
      <c r="F69" s="389"/>
      <c r="G69" s="426"/>
      <c r="H69" s="426"/>
      <c r="I69" s="426"/>
      <c r="J69" s="426"/>
      <c r="K69" s="426"/>
      <c r="L69" s="426"/>
      <c r="M69" s="427"/>
    </row>
    <row r="70" spans="1:13" ht="13.5" thickTop="1">
      <c r="A70" s="85"/>
      <c r="B70" s="242"/>
      <c r="C70" s="243"/>
      <c r="D70" s="109"/>
      <c r="E70" s="109"/>
      <c r="F70" s="109"/>
      <c r="G70" s="259"/>
      <c r="H70" s="259"/>
      <c r="I70" s="109"/>
      <c r="J70" s="141"/>
      <c r="K70" s="141"/>
      <c r="L70" s="141"/>
      <c r="M70" s="245"/>
    </row>
    <row r="71" spans="1:13">
      <c r="A71" s="85"/>
      <c r="B71" s="242"/>
      <c r="C71" s="243"/>
      <c r="D71" s="244" t="s">
        <v>253</v>
      </c>
      <c r="E71" s="244"/>
      <c r="F71" s="134"/>
      <c r="G71" s="134"/>
      <c r="H71" s="134"/>
      <c r="I71" s="134"/>
      <c r="J71" s="135"/>
      <c r="K71" s="135"/>
      <c r="L71" s="135"/>
      <c r="M71" s="245"/>
    </row>
    <row r="72" spans="1:13" ht="12.75" customHeight="1">
      <c r="A72" s="85"/>
      <c r="B72" s="242"/>
      <c r="C72" s="243"/>
      <c r="D72" s="432" t="s">
        <v>254</v>
      </c>
      <c r="E72" s="433"/>
      <c r="F72" s="433"/>
      <c r="G72" s="433"/>
      <c r="H72" s="433"/>
      <c r="I72" s="433"/>
      <c r="J72" s="433"/>
      <c r="K72" s="433"/>
      <c r="L72" s="433"/>
      <c r="M72" s="245"/>
    </row>
    <row r="73" spans="1:13" ht="12.75" customHeight="1">
      <c r="A73" s="85"/>
      <c r="B73" s="242"/>
      <c r="C73" s="243"/>
      <c r="D73" s="433"/>
      <c r="E73" s="433"/>
      <c r="F73" s="433"/>
      <c r="G73" s="433"/>
      <c r="H73" s="433"/>
      <c r="I73" s="433"/>
      <c r="J73" s="433"/>
      <c r="K73" s="433"/>
      <c r="L73" s="433"/>
      <c r="M73" s="245"/>
    </row>
    <row r="74" spans="1:13" ht="13.5" thickBot="1">
      <c r="A74" s="85"/>
      <c r="B74" s="242"/>
      <c r="C74" s="243"/>
      <c r="D74" s="244" t="s">
        <v>300</v>
      </c>
      <c r="E74" s="244"/>
      <c r="F74" s="134"/>
      <c r="G74" s="134"/>
      <c r="H74" s="134"/>
      <c r="I74" s="134"/>
      <c r="J74" s="135"/>
      <c r="K74" s="135"/>
      <c r="L74" s="135"/>
      <c r="M74" s="245"/>
    </row>
    <row r="75" spans="1:13" ht="13.5" thickBot="1">
      <c r="A75" s="85"/>
      <c r="B75" s="242"/>
      <c r="C75" s="243"/>
      <c r="D75" s="244"/>
      <c r="E75" s="456" t="s">
        <v>184</v>
      </c>
      <c r="F75" s="457"/>
      <c r="G75" s="457"/>
      <c r="H75" s="457"/>
      <c r="I75" s="457"/>
      <c r="J75" s="458"/>
      <c r="K75" s="135"/>
      <c r="L75" s="135"/>
      <c r="M75" s="245"/>
    </row>
    <row r="76" spans="1:13" ht="13.5" thickBot="1">
      <c r="A76" s="85"/>
      <c r="B76" s="242"/>
      <c r="C76" s="422"/>
      <c r="D76" s="423"/>
      <c r="E76" s="247" t="s">
        <v>185</v>
      </c>
      <c r="F76" s="246" t="s">
        <v>186</v>
      </c>
      <c r="G76" s="428" t="s">
        <v>187</v>
      </c>
      <c r="H76" s="429"/>
      <c r="I76" s="247" t="s">
        <v>188</v>
      </c>
      <c r="J76" s="248" t="s">
        <v>189</v>
      </c>
      <c r="K76" s="135"/>
      <c r="L76" s="135"/>
      <c r="M76" s="245"/>
    </row>
    <row r="77" spans="1:13" ht="15" customHeight="1">
      <c r="A77" s="85"/>
      <c r="B77" s="242"/>
      <c r="C77" s="424" t="s">
        <v>190</v>
      </c>
      <c r="D77" s="425"/>
      <c r="E77" s="276"/>
      <c r="F77" s="276"/>
      <c r="G77" s="430"/>
      <c r="H77" s="431"/>
      <c r="I77" s="276"/>
      <c r="J77" s="276"/>
      <c r="K77" s="135"/>
      <c r="L77" s="135"/>
      <c r="M77" s="245"/>
    </row>
    <row r="78" spans="1:13" ht="15" customHeight="1">
      <c r="A78" s="85"/>
      <c r="B78" s="242"/>
      <c r="C78" s="256"/>
      <c r="D78" s="257" t="s">
        <v>191</v>
      </c>
      <c r="E78" s="276"/>
      <c r="F78" s="276"/>
      <c r="G78" s="420"/>
      <c r="H78" s="421"/>
      <c r="I78" s="277"/>
      <c r="J78" s="277"/>
      <c r="K78" s="135"/>
      <c r="L78" s="135"/>
      <c r="M78" s="245"/>
    </row>
    <row r="79" spans="1:13" ht="15" customHeight="1">
      <c r="A79" s="85"/>
      <c r="B79" s="242"/>
      <c r="C79" s="256"/>
      <c r="D79" s="257" t="s">
        <v>192</v>
      </c>
      <c r="E79" s="276"/>
      <c r="F79" s="276"/>
      <c r="G79" s="420"/>
      <c r="H79" s="421"/>
      <c r="I79" s="277"/>
      <c r="J79" s="277"/>
      <c r="K79" s="135"/>
      <c r="L79" s="135"/>
      <c r="M79" s="245"/>
    </row>
    <row r="80" spans="1:13" ht="15" customHeight="1">
      <c r="A80" s="85"/>
      <c r="B80" s="242"/>
      <c r="C80" s="256"/>
      <c r="D80" s="257" t="s">
        <v>193</v>
      </c>
      <c r="E80" s="276"/>
      <c r="F80" s="276"/>
      <c r="G80" s="420"/>
      <c r="H80" s="421"/>
      <c r="I80" s="277"/>
      <c r="J80" s="277"/>
      <c r="K80" s="135"/>
      <c r="L80" s="135"/>
      <c r="M80" s="245"/>
    </row>
    <row r="81" spans="1:13" ht="15" customHeight="1">
      <c r="A81" s="85"/>
      <c r="B81" s="242"/>
      <c r="C81" s="256"/>
      <c r="D81" s="257" t="s">
        <v>194</v>
      </c>
      <c r="E81" s="276"/>
      <c r="F81" s="276"/>
      <c r="G81" s="420"/>
      <c r="H81" s="421"/>
      <c r="I81" s="277"/>
      <c r="J81" s="277"/>
      <c r="K81" s="135"/>
      <c r="L81" s="135"/>
      <c r="M81" s="245"/>
    </row>
    <row r="82" spans="1:13" ht="15" customHeight="1">
      <c r="A82" s="85"/>
      <c r="B82" s="242"/>
      <c r="C82" s="256"/>
      <c r="D82" s="257" t="s">
        <v>195</v>
      </c>
      <c r="E82" s="276"/>
      <c r="F82" s="276"/>
      <c r="G82" s="420"/>
      <c r="H82" s="421"/>
      <c r="I82" s="277"/>
      <c r="J82" s="277"/>
      <c r="K82" s="135"/>
      <c r="L82" s="135"/>
      <c r="M82" s="245"/>
    </row>
    <row r="83" spans="1:13" ht="15" customHeight="1">
      <c r="A83" s="85"/>
      <c r="B83" s="242"/>
      <c r="C83" s="256"/>
      <c r="D83" s="257" t="s">
        <v>252</v>
      </c>
      <c r="E83" s="276"/>
      <c r="F83" s="276"/>
      <c r="G83" s="420"/>
      <c r="H83" s="421"/>
      <c r="I83" s="277"/>
      <c r="J83" s="277"/>
      <c r="K83" s="135"/>
      <c r="L83" s="135"/>
      <c r="M83" s="245"/>
    </row>
    <row r="84" spans="1:13" ht="15" customHeight="1">
      <c r="A84" s="85"/>
      <c r="B84" s="242"/>
      <c r="C84" s="256"/>
      <c r="D84" s="257" t="s">
        <v>196</v>
      </c>
      <c r="E84" s="276"/>
      <c r="F84" s="276"/>
      <c r="G84" s="420"/>
      <c r="H84" s="421"/>
      <c r="I84" s="277"/>
      <c r="J84" s="277"/>
      <c r="K84" s="135"/>
      <c r="L84" s="135"/>
      <c r="M84" s="245"/>
    </row>
    <row r="85" spans="1:13" ht="15" customHeight="1">
      <c r="A85" s="85"/>
      <c r="B85" s="242"/>
      <c r="C85" s="256"/>
      <c r="D85" s="257" t="s">
        <v>197</v>
      </c>
      <c r="E85" s="276"/>
      <c r="F85" s="276"/>
      <c r="G85" s="420"/>
      <c r="H85" s="421"/>
      <c r="I85" s="277"/>
      <c r="J85" s="277"/>
      <c r="K85" s="135"/>
      <c r="L85" s="135"/>
      <c r="M85" s="245"/>
    </row>
    <row r="86" spans="1:13" ht="15" customHeight="1">
      <c r="A86" s="85"/>
      <c r="B86" s="242"/>
      <c r="C86" s="256"/>
      <c r="D86" s="257" t="s">
        <v>198</v>
      </c>
      <c r="E86" s="276"/>
      <c r="F86" s="276"/>
      <c r="G86" s="420"/>
      <c r="H86" s="421"/>
      <c r="I86" s="277"/>
      <c r="J86" s="277"/>
      <c r="K86" s="135"/>
      <c r="L86" s="135"/>
      <c r="M86" s="245"/>
    </row>
    <row r="87" spans="1:13" ht="15" customHeight="1">
      <c r="A87" s="85"/>
      <c r="B87" s="242"/>
      <c r="C87" s="256"/>
      <c r="D87" s="257" t="s">
        <v>199</v>
      </c>
      <c r="E87" s="276"/>
      <c r="F87" s="276"/>
      <c r="G87" s="420"/>
      <c r="H87" s="421"/>
      <c r="I87" s="277"/>
      <c r="J87" s="277"/>
      <c r="K87" s="135"/>
      <c r="L87" s="135"/>
      <c r="M87" s="245"/>
    </row>
    <row r="88" spans="1:13" ht="15" customHeight="1">
      <c r="A88" s="85"/>
      <c r="B88" s="242"/>
      <c r="C88" s="256"/>
      <c r="D88" s="257" t="s">
        <v>200</v>
      </c>
      <c r="E88" s="276"/>
      <c r="F88" s="276"/>
      <c r="G88" s="420"/>
      <c r="H88" s="421"/>
      <c r="I88" s="277"/>
      <c r="J88" s="277"/>
      <c r="K88" s="135"/>
      <c r="L88" s="135"/>
      <c r="M88" s="245"/>
    </row>
    <row r="89" spans="1:13" ht="15" customHeight="1">
      <c r="A89" s="85"/>
      <c r="B89" s="242"/>
      <c r="C89" s="256"/>
      <c r="D89" s="257" t="s">
        <v>201</v>
      </c>
      <c r="E89" s="276"/>
      <c r="F89" s="276"/>
      <c r="G89" s="420"/>
      <c r="H89" s="421"/>
      <c r="I89" s="277"/>
      <c r="J89" s="277"/>
      <c r="K89" s="135"/>
      <c r="L89" s="135"/>
      <c r="M89" s="245"/>
    </row>
    <row r="90" spans="1:13" ht="15" customHeight="1">
      <c r="A90" s="85"/>
      <c r="B90" s="242"/>
      <c r="C90" s="256"/>
      <c r="D90" s="257" t="s">
        <v>202</v>
      </c>
      <c r="E90" s="276"/>
      <c r="F90" s="276"/>
      <c r="G90" s="420"/>
      <c r="H90" s="421"/>
      <c r="I90" s="277"/>
      <c r="J90" s="277"/>
      <c r="K90" s="135"/>
      <c r="L90" s="135"/>
      <c r="M90" s="245"/>
    </row>
    <row r="91" spans="1:13">
      <c r="A91" s="85"/>
      <c r="B91" s="242"/>
      <c r="C91" s="256"/>
      <c r="D91" s="257" t="s">
        <v>203</v>
      </c>
      <c r="E91" s="276"/>
      <c r="F91" s="276"/>
      <c r="G91" s="420"/>
      <c r="H91" s="421"/>
      <c r="I91" s="277"/>
      <c r="J91" s="277"/>
      <c r="K91" s="135"/>
      <c r="L91" s="135"/>
      <c r="M91" s="245"/>
    </row>
    <row r="92" spans="1:13">
      <c r="A92" s="85"/>
      <c r="B92" s="242"/>
      <c r="C92" s="243"/>
      <c r="D92" s="249"/>
      <c r="E92" s="134"/>
      <c r="F92" s="134"/>
      <c r="G92" s="134"/>
      <c r="H92" s="134"/>
      <c r="I92" s="134"/>
      <c r="J92" s="135"/>
      <c r="K92" s="135"/>
      <c r="L92" s="135"/>
      <c r="M92" s="245"/>
    </row>
    <row r="93" spans="1:13">
      <c r="A93" s="85"/>
      <c r="B93" s="242"/>
      <c r="C93" s="243"/>
      <c r="D93" s="249" t="s">
        <v>190</v>
      </c>
      <c r="E93" s="250" t="s">
        <v>204</v>
      </c>
      <c r="F93" s="134"/>
      <c r="G93" s="134"/>
      <c r="H93" s="134"/>
      <c r="I93" s="134"/>
      <c r="J93" s="135"/>
      <c r="K93" s="135"/>
      <c r="L93" s="135"/>
      <c r="M93" s="245"/>
    </row>
    <row r="94" spans="1:13">
      <c r="A94" s="85"/>
      <c r="B94" s="242"/>
      <c r="C94" s="243"/>
      <c r="D94" s="249" t="s">
        <v>191</v>
      </c>
      <c r="E94" s="250" t="s">
        <v>205</v>
      </c>
      <c r="F94" s="134"/>
      <c r="G94" s="134"/>
      <c r="H94" s="134"/>
      <c r="I94" s="134"/>
      <c r="J94" s="135"/>
      <c r="K94" s="135"/>
      <c r="L94" s="135"/>
      <c r="M94" s="245"/>
    </row>
    <row r="95" spans="1:13">
      <c r="A95" s="85"/>
      <c r="B95" s="242"/>
      <c r="C95" s="243"/>
      <c r="D95" s="249" t="s">
        <v>192</v>
      </c>
      <c r="E95" s="250" t="s">
        <v>206</v>
      </c>
      <c r="F95" s="134"/>
      <c r="G95" s="134"/>
      <c r="H95" s="134"/>
      <c r="I95" s="134"/>
      <c r="J95" s="135"/>
      <c r="K95" s="135"/>
      <c r="L95" s="135"/>
      <c r="M95" s="245"/>
    </row>
    <row r="96" spans="1:13">
      <c r="A96" s="85"/>
      <c r="B96" s="242"/>
      <c r="C96" s="243"/>
      <c r="D96" s="249" t="s">
        <v>193</v>
      </c>
      <c r="E96" s="250" t="s">
        <v>207</v>
      </c>
      <c r="F96" s="134"/>
      <c r="G96" s="134"/>
      <c r="H96" s="134"/>
      <c r="I96" s="134"/>
      <c r="J96" s="135"/>
      <c r="K96" s="135"/>
      <c r="L96" s="135"/>
      <c r="M96" s="245"/>
    </row>
    <row r="97" spans="1:13">
      <c r="A97" s="85"/>
      <c r="B97" s="242"/>
      <c r="C97" s="243"/>
      <c r="D97" s="249" t="s">
        <v>194</v>
      </c>
      <c r="E97" s="250" t="s">
        <v>208</v>
      </c>
      <c r="F97" s="134"/>
      <c r="G97" s="134"/>
      <c r="H97" s="134"/>
      <c r="I97" s="134"/>
      <c r="J97" s="135"/>
      <c r="K97" s="135"/>
      <c r="L97" s="135"/>
      <c r="M97" s="245"/>
    </row>
    <row r="98" spans="1:13">
      <c r="A98" s="85"/>
      <c r="B98" s="242"/>
      <c r="C98" s="243"/>
      <c r="D98" s="249" t="s">
        <v>195</v>
      </c>
      <c r="E98" s="250" t="s">
        <v>209</v>
      </c>
      <c r="F98" s="134"/>
      <c r="G98" s="134"/>
      <c r="H98" s="134"/>
      <c r="I98" s="134"/>
      <c r="J98" s="135"/>
      <c r="K98" s="135"/>
      <c r="L98" s="135"/>
      <c r="M98" s="245"/>
    </row>
    <row r="99" spans="1:13">
      <c r="A99" s="85"/>
      <c r="B99" s="242"/>
      <c r="C99" s="243"/>
      <c r="D99" s="249" t="s">
        <v>252</v>
      </c>
      <c r="E99" s="250" t="s">
        <v>210</v>
      </c>
      <c r="F99" s="134"/>
      <c r="G99" s="134"/>
      <c r="H99" s="134"/>
      <c r="I99" s="134"/>
      <c r="J99" s="135"/>
      <c r="K99" s="135"/>
      <c r="L99" s="135"/>
      <c r="M99" s="245"/>
    </row>
    <row r="100" spans="1:13">
      <c r="A100" s="85"/>
      <c r="B100" s="242"/>
      <c r="C100" s="243"/>
      <c r="D100" s="249" t="s">
        <v>196</v>
      </c>
      <c r="E100" s="250" t="s">
        <v>211</v>
      </c>
      <c r="F100" s="134"/>
      <c r="G100" s="134"/>
      <c r="H100" s="134"/>
      <c r="I100" s="134"/>
      <c r="J100" s="135"/>
      <c r="K100" s="135"/>
      <c r="L100" s="135"/>
      <c r="M100" s="245"/>
    </row>
    <row r="101" spans="1:13">
      <c r="A101" s="85"/>
      <c r="B101" s="242"/>
      <c r="C101" s="243"/>
      <c r="D101" s="249" t="s">
        <v>197</v>
      </c>
      <c r="E101" s="250" t="s">
        <v>212</v>
      </c>
      <c r="F101" s="134"/>
      <c r="G101" s="134"/>
      <c r="H101" s="134"/>
      <c r="I101" s="134"/>
      <c r="J101" s="135"/>
      <c r="K101" s="135"/>
      <c r="L101" s="135"/>
      <c r="M101" s="245"/>
    </row>
    <row r="102" spans="1:13">
      <c r="A102" s="85"/>
      <c r="B102" s="242"/>
      <c r="C102" s="243"/>
      <c r="D102" s="249" t="s">
        <v>198</v>
      </c>
      <c r="E102" s="250" t="s">
        <v>213</v>
      </c>
      <c r="F102" s="134"/>
      <c r="G102" s="134"/>
      <c r="H102" s="134"/>
      <c r="I102" s="134"/>
      <c r="J102" s="135"/>
      <c r="K102" s="135"/>
      <c r="L102" s="135"/>
      <c r="M102" s="245"/>
    </row>
    <row r="103" spans="1:13">
      <c r="A103" s="85"/>
      <c r="B103" s="242"/>
      <c r="C103" s="243"/>
      <c r="D103" s="249" t="s">
        <v>199</v>
      </c>
      <c r="E103" s="250" t="s">
        <v>214</v>
      </c>
      <c r="F103" s="134"/>
      <c r="G103" s="134"/>
      <c r="H103" s="134"/>
      <c r="I103" s="134"/>
      <c r="J103" s="135"/>
      <c r="K103" s="135"/>
      <c r="L103" s="135"/>
      <c r="M103" s="245"/>
    </row>
    <row r="104" spans="1:13">
      <c r="A104" s="85"/>
      <c r="B104" s="242"/>
      <c r="C104" s="243"/>
      <c r="D104" s="249" t="s">
        <v>200</v>
      </c>
      <c r="E104" s="250" t="s">
        <v>215</v>
      </c>
      <c r="F104" s="134"/>
      <c r="G104" s="134"/>
      <c r="H104" s="134"/>
      <c r="I104" s="134"/>
      <c r="J104" s="135"/>
      <c r="K104" s="135"/>
      <c r="L104" s="135"/>
      <c r="M104" s="245"/>
    </row>
    <row r="105" spans="1:13">
      <c r="A105" s="85"/>
      <c r="B105" s="242"/>
      <c r="C105" s="243"/>
      <c r="D105" s="249" t="s">
        <v>201</v>
      </c>
      <c r="E105" s="250" t="s">
        <v>216</v>
      </c>
      <c r="F105" s="134"/>
      <c r="G105" s="134"/>
      <c r="H105" s="134"/>
      <c r="I105" s="134"/>
      <c r="J105" s="135"/>
      <c r="K105" s="135"/>
      <c r="L105" s="135"/>
      <c r="M105" s="245"/>
    </row>
    <row r="106" spans="1:13">
      <c r="A106" s="85"/>
      <c r="B106" s="242"/>
      <c r="C106" s="243"/>
      <c r="D106" s="249" t="s">
        <v>202</v>
      </c>
      <c r="E106" s="250" t="s">
        <v>217</v>
      </c>
      <c r="F106" s="134"/>
      <c r="G106" s="134"/>
      <c r="H106" s="134"/>
      <c r="I106" s="134"/>
      <c r="J106" s="135"/>
      <c r="K106" s="135"/>
      <c r="L106" s="135"/>
      <c r="M106" s="245"/>
    </row>
    <row r="107" spans="1:13">
      <c r="A107" s="85"/>
      <c r="B107" s="242"/>
      <c r="C107" s="243"/>
      <c r="D107" s="249" t="s">
        <v>203</v>
      </c>
      <c r="E107" s="250" t="s">
        <v>301</v>
      </c>
      <c r="F107" s="134"/>
      <c r="G107" s="134"/>
      <c r="H107" s="134"/>
      <c r="I107" s="134"/>
      <c r="J107" s="135"/>
      <c r="K107" s="135"/>
      <c r="L107" s="135"/>
      <c r="M107" s="245"/>
    </row>
    <row r="108" spans="1:13" ht="13.5" thickBot="1">
      <c r="A108" s="85"/>
      <c r="B108" s="251"/>
      <c r="C108" s="252"/>
      <c r="D108" s="253"/>
      <c r="E108" s="253"/>
      <c r="F108" s="253"/>
      <c r="G108" s="254"/>
      <c r="H108" s="254"/>
      <c r="I108" s="253"/>
      <c r="J108" s="240"/>
      <c r="K108" s="240"/>
      <c r="L108" s="240"/>
      <c r="M108" s="255"/>
    </row>
    <row r="109" spans="1:13" ht="14.25" thickTop="1" thickBot="1">
      <c r="A109" s="85"/>
      <c r="B109" s="182"/>
      <c r="C109" s="283" t="s">
        <v>269</v>
      </c>
      <c r="D109" s="186"/>
      <c r="E109" s="186"/>
      <c r="F109" s="186"/>
      <c r="G109" s="186"/>
      <c r="H109" s="186"/>
      <c r="I109" s="186"/>
      <c r="J109" s="186"/>
      <c r="K109" s="186"/>
      <c r="L109" s="186"/>
      <c r="M109" s="219"/>
    </row>
    <row r="110" spans="1:13" ht="13.5" thickTop="1">
      <c r="A110" s="85"/>
      <c r="B110" s="88"/>
      <c r="C110" s="88"/>
      <c r="D110" s="85"/>
      <c r="E110" s="85"/>
      <c r="F110" s="85"/>
      <c r="G110" s="90"/>
      <c r="H110" s="90"/>
      <c r="I110" s="85"/>
      <c r="J110" s="89"/>
    </row>
    <row r="111" spans="1:13">
      <c r="A111" s="85"/>
      <c r="B111" s="88"/>
      <c r="C111" s="88"/>
      <c r="D111" s="85"/>
      <c r="E111" s="85"/>
      <c r="F111" s="85"/>
      <c r="G111" s="90"/>
      <c r="H111" s="90"/>
      <c r="I111" s="85"/>
      <c r="J111" s="89"/>
    </row>
    <row r="112" spans="1:13">
      <c r="A112" s="85"/>
      <c r="B112" s="88"/>
      <c r="C112" s="88"/>
      <c r="D112" s="85"/>
      <c r="E112" s="85"/>
      <c r="F112" s="85"/>
      <c r="G112" s="90"/>
      <c r="H112" s="90"/>
      <c r="I112" s="85"/>
      <c r="J112" s="89"/>
    </row>
    <row r="113" spans="1:10">
      <c r="A113" s="85"/>
      <c r="B113" s="88"/>
      <c r="C113" s="88"/>
      <c r="D113" s="85"/>
      <c r="E113" s="85"/>
      <c r="F113" s="85"/>
      <c r="G113" s="90"/>
      <c r="H113" s="90"/>
      <c r="I113" s="85"/>
      <c r="J113" s="89"/>
    </row>
    <row r="114" spans="1:10">
      <c r="A114" s="85"/>
      <c r="B114" s="88"/>
      <c r="C114" s="88"/>
      <c r="D114" s="85"/>
      <c r="E114" s="85"/>
      <c r="F114" s="85"/>
      <c r="G114" s="90"/>
      <c r="H114" s="90"/>
      <c r="I114" s="85"/>
      <c r="J114" s="89"/>
    </row>
    <row r="115" spans="1:10">
      <c r="A115" s="85"/>
      <c r="B115" s="88"/>
      <c r="C115" s="88"/>
      <c r="D115" s="85"/>
      <c r="E115" s="85"/>
      <c r="F115" s="85"/>
      <c r="G115" s="90"/>
      <c r="H115" s="90"/>
      <c r="I115" s="85"/>
      <c r="J115" s="89"/>
    </row>
    <row r="116" spans="1:10">
      <c r="A116" s="85"/>
      <c r="B116" s="88"/>
      <c r="C116" s="88"/>
      <c r="D116" s="85"/>
      <c r="E116" s="85"/>
      <c r="F116" s="85"/>
      <c r="G116" s="90"/>
      <c r="H116" s="90"/>
      <c r="I116" s="85"/>
      <c r="J116" s="89"/>
    </row>
    <row r="117" spans="1:10">
      <c r="A117" s="85"/>
      <c r="B117" s="88"/>
      <c r="C117" s="88"/>
      <c r="D117" s="85"/>
      <c r="E117" s="85"/>
      <c r="F117" s="85"/>
      <c r="G117" s="90"/>
      <c r="H117" s="90"/>
      <c r="I117" s="85"/>
      <c r="J117" s="89"/>
    </row>
    <row r="118" spans="1:10">
      <c r="A118" s="85"/>
      <c r="B118" s="88"/>
      <c r="C118" s="88"/>
      <c r="D118" s="85"/>
      <c r="E118" s="85"/>
      <c r="F118" s="85"/>
      <c r="G118" s="90"/>
      <c r="H118" s="90"/>
      <c r="I118" s="85"/>
      <c r="J118" s="89"/>
    </row>
    <row r="119" spans="1:10">
      <c r="A119" s="85"/>
      <c r="B119" s="88"/>
      <c r="C119" s="88"/>
      <c r="D119" s="85"/>
      <c r="E119" s="85"/>
      <c r="F119" s="85"/>
      <c r="G119" s="90"/>
      <c r="H119" s="90"/>
      <c r="I119" s="85"/>
      <c r="J119" s="89"/>
    </row>
    <row r="120" spans="1:10">
      <c r="A120" s="85"/>
      <c r="B120" s="88"/>
      <c r="C120" s="88"/>
      <c r="D120" s="85"/>
      <c r="E120" s="85"/>
      <c r="F120" s="85"/>
      <c r="G120" s="90"/>
      <c r="H120" s="90"/>
      <c r="I120" s="85"/>
      <c r="J120" s="89"/>
    </row>
    <row r="121" spans="1:10">
      <c r="A121" s="85"/>
      <c r="B121" s="88"/>
      <c r="C121" s="88"/>
      <c r="D121" s="85"/>
      <c r="E121" s="85"/>
      <c r="F121" s="85"/>
      <c r="G121" s="90"/>
      <c r="H121" s="90"/>
      <c r="I121" s="85"/>
      <c r="J121" s="89"/>
    </row>
    <row r="122" spans="1:10">
      <c r="A122" s="85"/>
      <c r="B122" s="88"/>
      <c r="C122" s="88"/>
      <c r="D122" s="85"/>
      <c r="E122" s="85"/>
      <c r="F122" s="85"/>
      <c r="G122" s="90"/>
      <c r="H122" s="90"/>
      <c r="I122" s="85"/>
      <c r="J122" s="89"/>
    </row>
    <row r="123" spans="1:10">
      <c r="A123" s="85"/>
      <c r="B123" s="88"/>
      <c r="C123" s="88"/>
      <c r="D123" s="85"/>
      <c r="E123" s="85"/>
      <c r="F123" s="85"/>
      <c r="G123" s="90"/>
      <c r="H123" s="90"/>
      <c r="I123" s="85"/>
      <c r="J123" s="89"/>
    </row>
    <row r="124" spans="1:10">
      <c r="A124" s="85"/>
      <c r="B124" s="88"/>
      <c r="C124" s="88"/>
      <c r="D124" s="85"/>
      <c r="E124" s="85"/>
      <c r="F124" s="85"/>
      <c r="G124" s="90"/>
      <c r="H124" s="90"/>
      <c r="I124" s="85"/>
      <c r="J124" s="89"/>
    </row>
    <row r="125" spans="1:10">
      <c r="A125" s="85"/>
      <c r="B125" s="88"/>
      <c r="C125" s="88"/>
      <c r="D125" s="85"/>
      <c r="E125" s="85"/>
      <c r="F125" s="85"/>
      <c r="G125" s="90"/>
      <c r="H125" s="90"/>
      <c r="I125" s="85"/>
      <c r="J125" s="89"/>
    </row>
    <row r="126" spans="1:10">
      <c r="A126" s="85"/>
      <c r="B126" s="88"/>
      <c r="C126" s="88"/>
      <c r="D126" s="85"/>
      <c r="E126" s="85"/>
      <c r="F126" s="85"/>
      <c r="G126" s="90"/>
      <c r="H126" s="90"/>
      <c r="I126" s="85"/>
      <c r="J126" s="89"/>
    </row>
    <row r="127" spans="1:10">
      <c r="A127" s="85"/>
      <c r="B127" s="88"/>
      <c r="C127" s="88"/>
      <c r="D127" s="85"/>
      <c r="E127" s="85"/>
      <c r="F127" s="85"/>
      <c r="G127" s="90"/>
      <c r="H127" s="90"/>
      <c r="I127" s="85"/>
      <c r="J127" s="89"/>
    </row>
    <row r="128" spans="1:10">
      <c r="A128" s="85"/>
      <c r="B128" s="88"/>
      <c r="C128" s="88"/>
      <c r="D128" s="85"/>
      <c r="E128" s="85"/>
      <c r="F128" s="85"/>
      <c r="G128" s="90"/>
      <c r="H128" s="90"/>
      <c r="I128" s="85"/>
      <c r="J128" s="89"/>
    </row>
    <row r="129" spans="1:10">
      <c r="A129" s="85"/>
      <c r="B129" s="88"/>
      <c r="C129" s="88"/>
      <c r="D129" s="85"/>
      <c r="E129" s="85"/>
      <c r="F129" s="85"/>
      <c r="G129" s="90"/>
      <c r="H129" s="90"/>
      <c r="I129" s="85"/>
      <c r="J129" s="89"/>
    </row>
  </sheetData>
  <mergeCells count="66">
    <mergeCell ref="G91:H91"/>
    <mergeCell ref="J48:M49"/>
    <mergeCell ref="G60:H60"/>
    <mergeCell ref="G63:H63"/>
    <mergeCell ref="G58:H58"/>
    <mergeCell ref="G54:L54"/>
    <mergeCell ref="G61:H61"/>
    <mergeCell ref="G62:H62"/>
    <mergeCell ref="G90:H90"/>
    <mergeCell ref="E75:J75"/>
    <mergeCell ref="D53:F53"/>
    <mergeCell ref="B52:F52"/>
    <mergeCell ref="D69:F69"/>
    <mergeCell ref="D64:E64"/>
    <mergeCell ref="J15:L15"/>
    <mergeCell ref="J41:L41"/>
    <mergeCell ref="G55:H55"/>
    <mergeCell ref="J46:L46"/>
    <mergeCell ref="J50:L50"/>
    <mergeCell ref="G52:M53"/>
    <mergeCell ref="D54:F55"/>
    <mergeCell ref="B68:F68"/>
    <mergeCell ref="D57:E57"/>
    <mergeCell ref="G1:M2"/>
    <mergeCell ref="G3:G4"/>
    <mergeCell ref="J3:J4"/>
    <mergeCell ref="I3:I4"/>
    <mergeCell ref="B1:F1"/>
    <mergeCell ref="L3:L4"/>
    <mergeCell ref="D3:D4"/>
    <mergeCell ref="E3:E4"/>
    <mergeCell ref="F3:F4"/>
    <mergeCell ref="M3:M4"/>
    <mergeCell ref="D2:F2"/>
    <mergeCell ref="B3:C4"/>
    <mergeCell ref="K3:K4"/>
    <mergeCell ref="G66:H66"/>
    <mergeCell ref="D59:E59"/>
    <mergeCell ref="G57:H57"/>
    <mergeCell ref="D60:E60"/>
    <mergeCell ref="D61:E61"/>
    <mergeCell ref="F57:F66"/>
    <mergeCell ref="D58:E58"/>
    <mergeCell ref="D63:E63"/>
    <mergeCell ref="G59:H59"/>
    <mergeCell ref="D62:E62"/>
    <mergeCell ref="D66:E66"/>
    <mergeCell ref="D65:E65"/>
    <mergeCell ref="G79:H79"/>
    <mergeCell ref="C76:D76"/>
    <mergeCell ref="C77:D77"/>
    <mergeCell ref="G68:M69"/>
    <mergeCell ref="G76:H76"/>
    <mergeCell ref="G77:H77"/>
    <mergeCell ref="G78:H78"/>
    <mergeCell ref="D72:L73"/>
    <mergeCell ref="G88:H88"/>
    <mergeCell ref="G89:H89"/>
    <mergeCell ref="G80:H80"/>
    <mergeCell ref="G81:H81"/>
    <mergeCell ref="G86:H86"/>
    <mergeCell ref="G87:H87"/>
    <mergeCell ref="G82:H82"/>
    <mergeCell ref="G83:H83"/>
    <mergeCell ref="G84:H84"/>
    <mergeCell ref="G85:H85"/>
  </mergeCells>
  <phoneticPr fontId="2" type="noConversion"/>
  <conditionalFormatting sqref="D53:F53 D69:F69 D2:F2">
    <cfRule type="cellIs" dxfId="3" priority="1" stopIfTrue="1" operator="equal">
      <formula>0</formula>
    </cfRule>
  </conditionalFormatting>
  <pageMargins left="0.75" right="0.75" top="1" bottom="1" header="0.5" footer="0.5"/>
  <pageSetup scale="65" orientation="portrait" r:id="rId1"/>
  <headerFooter alignWithMargins="0">
    <oddHeader>&amp;LTriangle Expressway
Toll Collection System RFP&amp;RSECTION III
Price Proposal Rev 121908</oddHeader>
    <oddFooter>&amp;L© 2009 ACS State &amp;&amp; Local Solutions, Inc.
Submittal Date: February 2, 2009&amp;C
&amp;RPage III.&amp;A.&amp;P
Price Proposal - Part 1</oddFooter>
  </headerFooter>
  <rowBreaks count="1" manualBreakCount="1">
    <brk id="67" min="1" max="12" man="1"/>
  </rowBreaks>
  <colBreaks count="1" manualBreakCount="1">
    <brk id="1" max="1048575" man="1"/>
  </colBreaks>
</worksheet>
</file>

<file path=xl/worksheets/sheet7.xml><?xml version="1.0" encoding="utf-8"?>
<worksheet xmlns="http://schemas.openxmlformats.org/spreadsheetml/2006/main" xmlns:r="http://schemas.openxmlformats.org/officeDocument/2006/relationships">
  <dimension ref="B1:X110"/>
  <sheetViews>
    <sheetView view="pageBreakPreview" topLeftCell="A28" zoomScale="85" zoomScaleNormal="100" zoomScaleSheetLayoutView="85" workbookViewId="0">
      <selection activeCell="I45" sqref="I45"/>
    </sheetView>
  </sheetViews>
  <sheetFormatPr defaultColWidth="9.140625" defaultRowHeight="12.75"/>
  <cols>
    <col min="1" max="1" width="1.7109375" style="1" customWidth="1"/>
    <col min="2" max="2" width="3.7109375" style="2" customWidth="1"/>
    <col min="3" max="3" width="4.7109375" style="2" customWidth="1"/>
    <col min="4" max="4" width="37.7109375" style="13" customWidth="1"/>
    <col min="5" max="5" width="7.7109375" style="1" customWidth="1"/>
    <col min="6" max="6" width="15.140625" style="1" customWidth="1"/>
    <col min="7" max="7" width="12.7109375" style="12" customWidth="1"/>
    <col min="8" max="8" width="1.7109375" style="12" customWidth="1"/>
    <col min="9" max="9" width="13.7109375" style="12" customWidth="1"/>
    <col min="10" max="12" width="12.7109375" style="22" customWidth="1"/>
    <col min="13" max="13" width="1.7109375" style="12" customWidth="1"/>
    <col min="14" max="14" width="9.7109375" customWidth="1"/>
    <col min="15" max="24" width="9.140625" customWidth="1"/>
    <col min="25" max="16384" width="9.140625" style="1"/>
  </cols>
  <sheetData>
    <row r="1" spans="2:14" s="3" customFormat="1" ht="25.5" customHeight="1" thickTop="1" thickBot="1">
      <c r="B1" s="460" t="s">
        <v>337</v>
      </c>
      <c r="C1" s="346"/>
      <c r="D1" s="346"/>
      <c r="E1" s="346"/>
      <c r="F1" s="346"/>
      <c r="G1" s="373" t="s">
        <v>156</v>
      </c>
      <c r="H1" s="346"/>
      <c r="I1" s="346"/>
      <c r="J1" s="346"/>
      <c r="K1" s="346"/>
      <c r="L1" s="346"/>
      <c r="M1" s="374"/>
      <c r="N1" s="96"/>
    </row>
    <row r="2" spans="2:14" s="3" customFormat="1" ht="25.5" customHeight="1" thickTop="1" thickBot="1">
      <c r="B2" s="86"/>
      <c r="C2" s="87" t="s">
        <v>183</v>
      </c>
      <c r="D2" s="379">
        <f>'1.Title'!C2</f>
        <v>0</v>
      </c>
      <c r="E2" s="380"/>
      <c r="F2" s="381"/>
      <c r="G2" s="375"/>
      <c r="H2" s="375"/>
      <c r="I2" s="375"/>
      <c r="J2" s="375"/>
      <c r="K2" s="375"/>
      <c r="L2" s="375"/>
      <c r="M2" s="376"/>
    </row>
    <row r="3" spans="2:14" s="3" customFormat="1" ht="25.5" customHeight="1" thickTop="1">
      <c r="B3" s="362" t="s">
        <v>79</v>
      </c>
      <c r="C3" s="363"/>
      <c r="D3" s="366" t="s">
        <v>78</v>
      </c>
      <c r="E3" s="368" t="s">
        <v>106</v>
      </c>
      <c r="F3" s="368" t="s">
        <v>37</v>
      </c>
      <c r="G3" s="377" t="s">
        <v>181</v>
      </c>
      <c r="H3" s="26"/>
      <c r="I3" s="382" t="s">
        <v>71</v>
      </c>
      <c r="J3" s="371" t="s">
        <v>108</v>
      </c>
      <c r="K3" s="371"/>
      <c r="L3" s="371"/>
      <c r="M3" s="52"/>
    </row>
    <row r="4" spans="2:14" s="3" customFormat="1" ht="15" customHeight="1">
      <c r="B4" s="364"/>
      <c r="C4" s="365"/>
      <c r="D4" s="367"/>
      <c r="E4" s="369"/>
      <c r="F4" s="369"/>
      <c r="G4" s="378"/>
      <c r="H4" s="34"/>
      <c r="I4" s="383"/>
      <c r="J4" s="372"/>
      <c r="K4" s="372"/>
      <c r="L4" s="372"/>
      <c r="M4" s="53"/>
    </row>
    <row r="5" spans="2:14" s="3" customFormat="1" ht="24.95" customHeight="1">
      <c r="B5" s="149"/>
      <c r="C5" s="150"/>
      <c r="D5" s="151"/>
      <c r="E5" s="152"/>
      <c r="F5" s="152"/>
      <c r="G5" s="196"/>
      <c r="H5" s="196"/>
      <c r="I5" s="196"/>
      <c r="J5" s="136"/>
      <c r="K5" s="136"/>
      <c r="L5" s="136"/>
      <c r="M5" s="205"/>
      <c r="N5" s="95"/>
    </row>
    <row r="6" spans="2:14" s="3" customFormat="1" ht="20.100000000000001" customHeight="1">
      <c r="B6" s="115"/>
      <c r="C6" s="153">
        <v>1</v>
      </c>
      <c r="D6" s="309" t="s">
        <v>329</v>
      </c>
      <c r="E6" s="310">
        <v>4</v>
      </c>
      <c r="F6" s="308" t="s">
        <v>316</v>
      </c>
      <c r="G6" s="304"/>
      <c r="H6" s="196"/>
      <c r="I6" s="196">
        <f>G6*E6</f>
        <v>0</v>
      </c>
      <c r="J6" s="136"/>
      <c r="K6" s="136"/>
      <c r="L6" s="136"/>
      <c r="M6" s="206"/>
    </row>
    <row r="7" spans="2:14" s="3" customFormat="1" ht="20.100000000000001" customHeight="1">
      <c r="B7" s="115"/>
      <c r="C7" s="153">
        <v>2</v>
      </c>
      <c r="D7" s="309" t="s">
        <v>318</v>
      </c>
      <c r="E7" s="310">
        <v>4</v>
      </c>
      <c r="F7" s="308" t="s">
        <v>314</v>
      </c>
      <c r="G7" s="304"/>
      <c r="H7" s="196"/>
      <c r="I7" s="196">
        <f t="shared" ref="I7:I23" si="0">G7*E7</f>
        <v>0</v>
      </c>
      <c r="J7" s="136"/>
      <c r="K7" s="136"/>
      <c r="L7" s="136"/>
      <c r="M7" s="206"/>
    </row>
    <row r="8" spans="2:14" s="3" customFormat="1" ht="20.100000000000001" customHeight="1">
      <c r="B8" s="115"/>
      <c r="C8" s="153">
        <v>3</v>
      </c>
      <c r="D8" s="309" t="s">
        <v>319</v>
      </c>
      <c r="E8" s="310">
        <v>4</v>
      </c>
      <c r="F8" s="308" t="s">
        <v>316</v>
      </c>
      <c r="G8" s="304"/>
      <c r="H8" s="196"/>
      <c r="I8" s="196">
        <f t="shared" si="0"/>
        <v>0</v>
      </c>
      <c r="J8" s="136"/>
      <c r="K8" s="136"/>
      <c r="L8" s="136"/>
      <c r="M8" s="206"/>
    </row>
    <row r="9" spans="2:14" s="3" customFormat="1" ht="20.100000000000001" customHeight="1">
      <c r="B9" s="115"/>
      <c r="C9" s="153">
        <v>4</v>
      </c>
      <c r="D9" s="309" t="s">
        <v>320</v>
      </c>
      <c r="E9" s="310">
        <v>4</v>
      </c>
      <c r="F9" s="308" t="s">
        <v>315</v>
      </c>
      <c r="G9" s="304"/>
      <c r="H9" s="196"/>
      <c r="I9" s="196">
        <f t="shared" si="0"/>
        <v>0</v>
      </c>
      <c r="J9" s="136"/>
      <c r="K9" s="136"/>
      <c r="L9" s="136"/>
      <c r="M9" s="206"/>
    </row>
    <row r="10" spans="2:14" s="3" customFormat="1" ht="20.100000000000001" customHeight="1">
      <c r="B10" s="115"/>
      <c r="C10" s="153">
        <v>5</v>
      </c>
      <c r="D10" s="309" t="s">
        <v>321</v>
      </c>
      <c r="E10" s="310">
        <v>4</v>
      </c>
      <c r="F10" s="306" t="s">
        <v>46</v>
      </c>
      <c r="G10" s="304"/>
      <c r="H10" s="196"/>
      <c r="I10" s="196">
        <f t="shared" si="0"/>
        <v>0</v>
      </c>
      <c r="J10" s="136"/>
      <c r="K10" s="136"/>
      <c r="L10" s="136"/>
      <c r="M10" s="206"/>
    </row>
    <row r="11" spans="2:14" s="10" customFormat="1" ht="19.899999999999999" customHeight="1">
      <c r="B11" s="115"/>
      <c r="C11" s="194"/>
      <c r="D11" s="309" t="s">
        <v>322</v>
      </c>
      <c r="E11" s="310">
        <v>4</v>
      </c>
      <c r="F11" s="306" t="s">
        <v>325</v>
      </c>
      <c r="G11" s="307"/>
      <c r="H11" s="207"/>
      <c r="I11" s="196">
        <f t="shared" si="0"/>
        <v>0</v>
      </c>
      <c r="J11" s="385" t="s">
        <v>326</v>
      </c>
      <c r="K11" s="385"/>
      <c r="L11" s="385"/>
      <c r="M11" s="206"/>
    </row>
    <row r="12" spans="2:14" s="10" customFormat="1" ht="20.100000000000001" customHeight="1">
      <c r="B12" s="115"/>
      <c r="C12" s="153">
        <v>6</v>
      </c>
      <c r="D12" s="309" t="s">
        <v>323</v>
      </c>
      <c r="E12" s="305"/>
      <c r="F12" s="306" t="s">
        <v>228</v>
      </c>
      <c r="G12" s="304"/>
      <c r="H12" s="196"/>
      <c r="I12" s="196">
        <f t="shared" si="0"/>
        <v>0</v>
      </c>
      <c r="J12" s="136"/>
      <c r="K12" s="136"/>
      <c r="L12" s="136"/>
      <c r="M12" s="206"/>
    </row>
    <row r="13" spans="2:14" s="10" customFormat="1" ht="20.100000000000001" customHeight="1">
      <c r="B13" s="115"/>
      <c r="C13" s="153">
        <v>7</v>
      </c>
      <c r="D13" s="154" t="s">
        <v>317</v>
      </c>
      <c r="E13" s="305"/>
      <c r="F13" s="306" t="s">
        <v>324</v>
      </c>
      <c r="G13" s="304"/>
      <c r="H13" s="196"/>
      <c r="I13" s="196">
        <f t="shared" si="0"/>
        <v>0</v>
      </c>
      <c r="J13" s="136"/>
      <c r="K13" s="136"/>
      <c r="L13" s="136"/>
      <c r="M13" s="206"/>
    </row>
    <row r="14" spans="2:14" s="10" customFormat="1" ht="20.100000000000001" customHeight="1">
      <c r="B14" s="115"/>
      <c r="C14" s="153">
        <v>8</v>
      </c>
      <c r="D14" s="154" t="s">
        <v>327</v>
      </c>
      <c r="E14" s="310">
        <v>12</v>
      </c>
      <c r="F14" s="306" t="s">
        <v>46</v>
      </c>
      <c r="G14" s="304"/>
      <c r="H14" s="196"/>
      <c r="I14" s="196">
        <f t="shared" si="0"/>
        <v>0</v>
      </c>
      <c r="J14" s="136"/>
      <c r="K14" s="136"/>
      <c r="L14" s="136"/>
      <c r="M14" s="206"/>
    </row>
    <row r="15" spans="2:14" s="10" customFormat="1" ht="20.100000000000001" customHeight="1">
      <c r="B15" s="115"/>
      <c r="C15" s="153">
        <v>9</v>
      </c>
      <c r="D15" s="154" t="s">
        <v>328</v>
      </c>
      <c r="E15" s="310">
        <v>6</v>
      </c>
      <c r="F15" s="306" t="s">
        <v>46</v>
      </c>
      <c r="G15" s="304"/>
      <c r="H15" s="196"/>
      <c r="I15" s="196">
        <f t="shared" si="0"/>
        <v>0</v>
      </c>
      <c r="J15" s="136"/>
      <c r="K15" s="136"/>
      <c r="L15" s="136"/>
      <c r="M15" s="206"/>
    </row>
    <row r="16" spans="2:14" s="10" customFormat="1" ht="20.100000000000001" customHeight="1">
      <c r="B16" s="115"/>
      <c r="C16" s="153">
        <v>10</v>
      </c>
      <c r="D16" s="309" t="s">
        <v>330</v>
      </c>
      <c r="E16" s="310">
        <v>2</v>
      </c>
      <c r="F16" s="308" t="s">
        <v>316</v>
      </c>
      <c r="G16" s="304"/>
      <c r="H16" s="196"/>
      <c r="I16" s="196">
        <f t="shared" si="0"/>
        <v>0</v>
      </c>
      <c r="J16" s="136"/>
      <c r="K16" s="136"/>
      <c r="L16" s="136"/>
      <c r="M16" s="206"/>
    </row>
    <row r="17" spans="2:13" s="10" customFormat="1" ht="20.100000000000001" customHeight="1">
      <c r="B17" s="115"/>
      <c r="C17" s="153">
        <v>11</v>
      </c>
      <c r="D17" s="309" t="s">
        <v>331</v>
      </c>
      <c r="E17" s="310">
        <v>2</v>
      </c>
      <c r="F17" s="308" t="s">
        <v>314</v>
      </c>
      <c r="G17" s="304"/>
      <c r="H17" s="196"/>
      <c r="I17" s="196">
        <f t="shared" si="0"/>
        <v>0</v>
      </c>
      <c r="J17" s="136"/>
      <c r="K17" s="136"/>
      <c r="L17" s="136"/>
      <c r="M17" s="206"/>
    </row>
    <row r="18" spans="2:13" s="10" customFormat="1" ht="20.100000000000001" customHeight="1">
      <c r="B18" s="115"/>
      <c r="C18" s="153">
        <v>12</v>
      </c>
      <c r="D18" s="309" t="s">
        <v>332</v>
      </c>
      <c r="E18" s="310">
        <v>2</v>
      </c>
      <c r="F18" s="308" t="s">
        <v>316</v>
      </c>
      <c r="G18" s="304"/>
      <c r="H18" s="196"/>
      <c r="I18" s="196">
        <f t="shared" si="0"/>
        <v>0</v>
      </c>
      <c r="J18" s="136"/>
      <c r="K18" s="136"/>
      <c r="L18" s="136"/>
      <c r="M18" s="206"/>
    </row>
    <row r="19" spans="2:13" s="10" customFormat="1" ht="20.100000000000001" customHeight="1">
      <c r="B19" s="115"/>
      <c r="C19" s="153">
        <v>13</v>
      </c>
      <c r="D19" s="309" t="s">
        <v>333</v>
      </c>
      <c r="E19" s="310">
        <v>2</v>
      </c>
      <c r="F19" s="308" t="s">
        <v>315</v>
      </c>
      <c r="G19" s="304"/>
      <c r="H19" s="196"/>
      <c r="I19" s="196">
        <f t="shared" si="0"/>
        <v>0</v>
      </c>
      <c r="J19" s="136"/>
      <c r="K19" s="136"/>
      <c r="L19" s="136"/>
      <c r="M19" s="206"/>
    </row>
    <row r="20" spans="2:13" s="10" customFormat="1" ht="20.100000000000001" customHeight="1">
      <c r="B20" s="115"/>
      <c r="C20" s="153">
        <v>14</v>
      </c>
      <c r="D20" s="309" t="s">
        <v>334</v>
      </c>
      <c r="E20" s="310">
        <v>2</v>
      </c>
      <c r="F20" s="306" t="s">
        <v>46</v>
      </c>
      <c r="G20" s="304"/>
      <c r="H20" s="196"/>
      <c r="I20" s="196">
        <f t="shared" si="0"/>
        <v>0</v>
      </c>
      <c r="J20" s="136"/>
      <c r="K20" s="136"/>
      <c r="L20" s="136"/>
      <c r="M20" s="206"/>
    </row>
    <row r="21" spans="2:13" s="10" customFormat="1" ht="24.95" customHeight="1">
      <c r="B21" s="115"/>
      <c r="C21" s="153">
        <v>15</v>
      </c>
      <c r="D21" s="309" t="s">
        <v>335</v>
      </c>
      <c r="E21" s="310">
        <v>2</v>
      </c>
      <c r="F21" s="306" t="s">
        <v>325</v>
      </c>
      <c r="G21" s="304"/>
      <c r="H21" s="196"/>
      <c r="I21" s="196">
        <f t="shared" si="0"/>
        <v>0</v>
      </c>
      <c r="J21" s="136"/>
      <c r="K21" s="136"/>
      <c r="L21" s="136"/>
      <c r="M21" s="206"/>
    </row>
    <row r="22" spans="2:13" s="10" customFormat="1" ht="20.100000000000001" customHeight="1">
      <c r="B22" s="115"/>
      <c r="C22" s="153">
        <v>16</v>
      </c>
      <c r="D22" s="309" t="s">
        <v>336</v>
      </c>
      <c r="E22" s="305"/>
      <c r="F22" s="306" t="s">
        <v>228</v>
      </c>
      <c r="G22" s="304"/>
      <c r="H22" s="196"/>
      <c r="I22" s="196">
        <f t="shared" si="0"/>
        <v>0</v>
      </c>
      <c r="J22" s="136"/>
      <c r="K22" s="136"/>
      <c r="L22" s="136"/>
      <c r="M22" s="206"/>
    </row>
    <row r="23" spans="2:13" s="10" customFormat="1" ht="20.100000000000001" customHeight="1">
      <c r="B23" s="115"/>
      <c r="C23" s="153">
        <v>17</v>
      </c>
      <c r="D23" s="154" t="s">
        <v>317</v>
      </c>
      <c r="E23" s="305"/>
      <c r="F23" s="306" t="s">
        <v>324</v>
      </c>
      <c r="G23" s="304"/>
      <c r="H23" s="196"/>
      <c r="I23" s="196">
        <f t="shared" si="0"/>
        <v>0</v>
      </c>
      <c r="J23" s="136"/>
      <c r="K23" s="136"/>
      <c r="L23" s="136"/>
      <c r="M23" s="206"/>
    </row>
    <row r="24" spans="2:13" s="10" customFormat="1" ht="20.100000000000001" customHeight="1">
      <c r="B24" s="115"/>
      <c r="C24" s="99"/>
      <c r="D24" s="99"/>
      <c r="E24" s="99"/>
      <c r="F24" s="100"/>
      <c r="G24" s="16"/>
      <c r="H24" s="196"/>
      <c r="I24" s="196">
        <f t="shared" ref="I24:I30" si="1">E24*G24</f>
        <v>0</v>
      </c>
      <c r="J24" s="136"/>
      <c r="K24" s="136"/>
      <c r="L24" s="136"/>
      <c r="M24" s="206"/>
    </row>
    <row r="25" spans="2:13" s="10" customFormat="1" ht="20.100000000000001" customHeight="1">
      <c r="B25" s="115"/>
      <c r="C25" s="99"/>
      <c r="D25" s="99"/>
      <c r="E25" s="99"/>
      <c r="F25" s="100"/>
      <c r="G25" s="16"/>
      <c r="H25" s="196"/>
      <c r="I25" s="196">
        <f t="shared" si="1"/>
        <v>0</v>
      </c>
      <c r="J25" s="136"/>
      <c r="K25" s="136"/>
      <c r="L25" s="136"/>
      <c r="M25" s="206"/>
    </row>
    <row r="26" spans="2:13" s="10" customFormat="1" ht="20.100000000000001" customHeight="1">
      <c r="B26" s="115"/>
      <c r="C26" s="99"/>
      <c r="D26" s="99"/>
      <c r="E26" s="99"/>
      <c r="F26" s="100"/>
      <c r="G26" s="16"/>
      <c r="H26" s="196"/>
      <c r="I26" s="196">
        <f t="shared" si="1"/>
        <v>0</v>
      </c>
      <c r="J26" s="136"/>
      <c r="K26" s="136"/>
      <c r="L26" s="136"/>
      <c r="M26" s="206"/>
    </row>
    <row r="27" spans="2:13" s="10" customFormat="1" ht="20.100000000000001" customHeight="1">
      <c r="B27" s="115"/>
      <c r="C27" s="99"/>
      <c r="D27" s="99"/>
      <c r="E27" s="99"/>
      <c r="F27" s="100"/>
      <c r="G27" s="16"/>
      <c r="H27" s="196"/>
      <c r="I27" s="196">
        <f t="shared" si="1"/>
        <v>0</v>
      </c>
      <c r="J27" s="136"/>
      <c r="K27" s="136"/>
      <c r="L27" s="136"/>
      <c r="M27" s="206"/>
    </row>
    <row r="28" spans="2:13" s="10" customFormat="1" ht="20.100000000000001" customHeight="1">
      <c r="B28" s="115"/>
      <c r="C28" s="99"/>
      <c r="D28" s="99"/>
      <c r="E28" s="99"/>
      <c r="F28" s="100"/>
      <c r="G28" s="16"/>
      <c r="H28" s="196"/>
      <c r="I28" s="196">
        <f t="shared" si="1"/>
        <v>0</v>
      </c>
      <c r="J28" s="136"/>
      <c r="K28" s="136"/>
      <c r="L28" s="136"/>
      <c r="M28" s="206"/>
    </row>
    <row r="29" spans="2:13" s="10" customFormat="1" ht="20.100000000000001" customHeight="1">
      <c r="B29" s="115"/>
      <c r="C29" s="99"/>
      <c r="D29" s="99"/>
      <c r="E29" s="99"/>
      <c r="F29" s="100"/>
      <c r="G29" s="16"/>
      <c r="H29" s="196"/>
      <c r="I29" s="196">
        <f t="shared" si="1"/>
        <v>0</v>
      </c>
      <c r="J29" s="136"/>
      <c r="K29" s="136"/>
      <c r="L29" s="136"/>
      <c r="M29" s="206"/>
    </row>
    <row r="30" spans="2:13" s="10" customFormat="1" ht="20.100000000000001" customHeight="1">
      <c r="B30" s="115"/>
      <c r="C30" s="99"/>
      <c r="D30" s="99"/>
      <c r="E30" s="99"/>
      <c r="F30" s="100"/>
      <c r="G30" s="16"/>
      <c r="H30" s="196"/>
      <c r="I30" s="196">
        <f t="shared" si="1"/>
        <v>0</v>
      </c>
      <c r="J30" s="136"/>
      <c r="K30" s="136"/>
      <c r="L30" s="136"/>
      <c r="M30" s="206"/>
    </row>
    <row r="31" spans="2:13" s="10" customFormat="1" ht="20.100000000000001" customHeight="1" thickBot="1">
      <c r="B31" s="168"/>
      <c r="C31" s="150"/>
      <c r="D31" s="131"/>
      <c r="E31" s="150"/>
      <c r="F31" s="150"/>
      <c r="G31" s="172"/>
      <c r="H31" s="196"/>
      <c r="I31" s="197">
        <f>SUM(I6:I30)</f>
        <v>0</v>
      </c>
      <c r="J31" s="198" t="s">
        <v>364</v>
      </c>
      <c r="K31" s="198"/>
      <c r="L31" s="198"/>
      <c r="M31" s="199"/>
    </row>
    <row r="32" spans="2:13" s="10" customFormat="1" ht="20.100000000000001" customHeight="1" thickTop="1" thickBot="1">
      <c r="B32" s="195"/>
      <c r="C32" s="200"/>
      <c r="D32" s="201"/>
      <c r="E32" s="201"/>
      <c r="F32" s="201"/>
      <c r="G32" s="202"/>
      <c r="H32" s="202"/>
      <c r="I32" s="202"/>
      <c r="J32" s="203"/>
      <c r="K32" s="203"/>
      <c r="L32" s="203"/>
      <c r="M32" s="204"/>
    </row>
    <row r="33" spans="2:24" s="3" customFormat="1" ht="25.5" customHeight="1" thickTop="1" thickBot="1">
      <c r="B33" s="460" t="s">
        <v>337</v>
      </c>
      <c r="C33" s="346"/>
      <c r="D33" s="346"/>
      <c r="E33" s="346"/>
      <c r="F33" s="346"/>
      <c r="G33" s="373" t="s">
        <v>156</v>
      </c>
      <c r="H33" s="346"/>
      <c r="I33" s="346"/>
      <c r="J33" s="346"/>
      <c r="K33" s="346"/>
      <c r="L33" s="346"/>
      <c r="M33" s="374"/>
    </row>
    <row r="34" spans="2:24" s="3" customFormat="1" ht="25.5" customHeight="1" thickTop="1" thickBot="1">
      <c r="B34" s="86"/>
      <c r="C34" s="87" t="s">
        <v>183</v>
      </c>
      <c r="D34" s="387">
        <f>D2</f>
        <v>0</v>
      </c>
      <c r="E34" s="388"/>
      <c r="F34" s="389"/>
      <c r="G34" s="375"/>
      <c r="H34" s="375"/>
      <c r="I34" s="375"/>
      <c r="J34" s="375"/>
      <c r="K34" s="375"/>
      <c r="L34" s="375"/>
      <c r="M34" s="376"/>
    </row>
    <row r="35" spans="2:24" s="3" customFormat="1" ht="25.5" customHeight="1" thickTop="1">
      <c r="B35" s="362" t="s">
        <v>79</v>
      </c>
      <c r="C35" s="363"/>
      <c r="D35" s="366" t="s">
        <v>78</v>
      </c>
      <c r="E35" s="368" t="s">
        <v>106</v>
      </c>
      <c r="F35" s="368" t="s">
        <v>37</v>
      </c>
      <c r="G35" s="382" t="s">
        <v>7</v>
      </c>
      <c r="H35" s="26"/>
      <c r="I35" s="382" t="s">
        <v>71</v>
      </c>
      <c r="J35" s="371" t="s">
        <v>108</v>
      </c>
      <c r="K35" s="371"/>
      <c r="L35" s="371"/>
      <c r="M35" s="52"/>
    </row>
    <row r="36" spans="2:24" s="3" customFormat="1" ht="15" customHeight="1">
      <c r="B36" s="364"/>
      <c r="C36" s="365"/>
      <c r="D36" s="367"/>
      <c r="E36" s="369"/>
      <c r="F36" s="369"/>
      <c r="G36" s="383"/>
      <c r="H36" s="34"/>
      <c r="I36" s="383"/>
      <c r="J36" s="372"/>
      <c r="K36" s="372"/>
      <c r="L36" s="372"/>
      <c r="M36" s="53"/>
    </row>
    <row r="37" spans="2:24" s="10" customFormat="1" ht="15" customHeight="1">
      <c r="B37" s="115"/>
      <c r="C37" s="150"/>
      <c r="D37" s="167"/>
      <c r="E37" s="155"/>
      <c r="F37" s="156"/>
      <c r="G37" s="196"/>
      <c r="H37" s="196"/>
      <c r="I37" s="196"/>
      <c r="J37" s="136"/>
      <c r="K37" s="136"/>
      <c r="L37" s="136"/>
      <c r="M37" s="206"/>
    </row>
    <row r="38" spans="2:24" s="10" customFormat="1" ht="20.100000000000001" customHeight="1">
      <c r="B38" s="115"/>
      <c r="C38" s="153">
        <v>101</v>
      </c>
      <c r="D38" s="154" t="s">
        <v>338</v>
      </c>
      <c r="E38" s="305">
        <v>6589</v>
      </c>
      <c r="F38" s="156" t="s">
        <v>228</v>
      </c>
      <c r="G38" s="16"/>
      <c r="H38" s="196"/>
      <c r="I38" s="196">
        <f t="shared" ref="I38:I44" si="2">E38*G38</f>
        <v>0</v>
      </c>
      <c r="J38" s="271" t="s">
        <v>339</v>
      </c>
      <c r="K38" s="136"/>
      <c r="L38" s="136"/>
      <c r="M38" s="206"/>
    </row>
    <row r="39" spans="2:24" s="10" customFormat="1" ht="20.100000000000001" customHeight="1">
      <c r="B39" s="115"/>
      <c r="C39" s="153">
        <v>102</v>
      </c>
      <c r="D39" s="154" t="s">
        <v>340</v>
      </c>
      <c r="E39" s="305">
        <v>4580</v>
      </c>
      <c r="F39" s="156" t="s">
        <v>228</v>
      </c>
      <c r="G39" s="16"/>
      <c r="H39" s="196"/>
      <c r="I39" s="196">
        <f t="shared" si="2"/>
        <v>0</v>
      </c>
      <c r="J39" s="136"/>
      <c r="K39" s="136"/>
      <c r="L39" s="136"/>
      <c r="M39" s="206"/>
    </row>
    <row r="40" spans="2:24" s="10" customFormat="1" ht="20.100000000000001" customHeight="1">
      <c r="B40" s="115"/>
      <c r="C40" s="153">
        <v>103</v>
      </c>
      <c r="D40" s="154" t="s">
        <v>341</v>
      </c>
      <c r="E40" s="305">
        <v>12500</v>
      </c>
      <c r="F40" s="156" t="s">
        <v>228</v>
      </c>
      <c r="G40" s="16"/>
      <c r="H40" s="196"/>
      <c r="I40" s="196">
        <f t="shared" si="2"/>
        <v>0</v>
      </c>
      <c r="J40" s="136"/>
      <c r="K40" s="136"/>
      <c r="L40" s="136"/>
      <c r="M40" s="206"/>
    </row>
    <row r="41" spans="2:24" s="10" customFormat="1" ht="20.100000000000001" customHeight="1">
      <c r="B41" s="115"/>
      <c r="C41" s="153">
        <v>104</v>
      </c>
      <c r="D41" s="154" t="s">
        <v>342</v>
      </c>
      <c r="E41" s="311">
        <v>1</v>
      </c>
      <c r="F41" s="156" t="s">
        <v>8</v>
      </c>
      <c r="G41" s="16"/>
      <c r="H41" s="196"/>
      <c r="I41" s="196">
        <f t="shared" si="2"/>
        <v>0</v>
      </c>
      <c r="J41" s="136"/>
      <c r="K41" s="136"/>
      <c r="L41" s="136"/>
      <c r="M41" s="206"/>
    </row>
    <row r="42" spans="2:24" s="10" customFormat="1" ht="20.100000000000001" customHeight="1">
      <c r="B42" s="115"/>
      <c r="C42" s="153">
        <v>105</v>
      </c>
      <c r="D42" s="312"/>
      <c r="E42" s="305"/>
      <c r="F42" s="306"/>
      <c r="G42" s="16"/>
      <c r="H42" s="196"/>
      <c r="I42" s="196">
        <f t="shared" si="2"/>
        <v>0</v>
      </c>
      <c r="J42" s="136"/>
      <c r="K42" s="136"/>
      <c r="L42" s="136"/>
      <c r="M42" s="206"/>
    </row>
    <row r="43" spans="2:24" s="10" customFormat="1" ht="20.100000000000001" customHeight="1">
      <c r="B43" s="115"/>
      <c r="C43" s="153">
        <v>106</v>
      </c>
      <c r="D43" s="312"/>
      <c r="E43" s="305"/>
      <c r="F43" s="306"/>
      <c r="G43" s="16"/>
      <c r="H43" s="196"/>
      <c r="I43" s="196">
        <f t="shared" si="2"/>
        <v>0</v>
      </c>
      <c r="J43" s="136"/>
      <c r="K43" s="136"/>
      <c r="L43" s="136"/>
      <c r="M43" s="206"/>
    </row>
    <row r="44" spans="2:24" s="10" customFormat="1" ht="20.100000000000001" customHeight="1">
      <c r="B44" s="115"/>
      <c r="C44" s="153">
        <v>107</v>
      </c>
      <c r="D44" s="312"/>
      <c r="E44" s="305"/>
      <c r="F44" s="306"/>
      <c r="G44" s="16"/>
      <c r="H44" s="196"/>
      <c r="I44" s="196">
        <f t="shared" si="2"/>
        <v>0</v>
      </c>
      <c r="J44" s="136"/>
      <c r="K44" s="136"/>
      <c r="L44" s="136"/>
      <c r="M44" s="206"/>
    </row>
    <row r="45" spans="2:24" s="10" customFormat="1" ht="20.100000000000001" customHeight="1" thickBot="1">
      <c r="B45" s="168"/>
      <c r="C45" s="150"/>
      <c r="D45" s="131"/>
      <c r="E45" s="150"/>
      <c r="F45" s="150"/>
      <c r="G45" s="172"/>
      <c r="H45" s="196"/>
      <c r="I45" s="197">
        <f>SUM(I38:I44)</f>
        <v>0</v>
      </c>
      <c r="J45" s="198" t="s">
        <v>365</v>
      </c>
      <c r="K45" s="198"/>
      <c r="L45" s="198"/>
      <c r="M45" s="199"/>
    </row>
    <row r="46" spans="2:24" s="10" customFormat="1" ht="20.100000000000001" customHeight="1" thickTop="1">
      <c r="B46" s="168"/>
      <c r="C46" s="170"/>
      <c r="D46" s="172"/>
      <c r="E46" s="172"/>
      <c r="F46" s="172"/>
      <c r="G46" s="208"/>
      <c r="H46" s="208"/>
      <c r="I46" s="208"/>
      <c r="J46" s="198"/>
      <c r="K46" s="198"/>
      <c r="L46" s="198"/>
      <c r="M46" s="199"/>
    </row>
    <row r="47" spans="2:24" s="10" customFormat="1" ht="20.100000000000001" customHeight="1" thickBot="1">
      <c r="B47" s="115"/>
      <c r="C47" s="173"/>
      <c r="D47" s="174"/>
      <c r="E47" s="155"/>
      <c r="F47" s="177"/>
      <c r="G47" s="177"/>
      <c r="H47" s="196"/>
      <c r="I47" s="196"/>
      <c r="J47" s="209"/>
      <c r="K47" s="209"/>
      <c r="L47" s="209"/>
      <c r="M47" s="206"/>
    </row>
    <row r="48" spans="2:24" ht="14.25" thickTop="1" thickBot="1">
      <c r="B48" s="182"/>
      <c r="C48" s="283" t="s">
        <v>269</v>
      </c>
      <c r="D48" s="186"/>
      <c r="E48" s="186"/>
      <c r="F48" s="186"/>
      <c r="G48" s="186"/>
      <c r="H48" s="186"/>
      <c r="I48" s="186"/>
      <c r="J48" s="186"/>
      <c r="K48" s="186"/>
      <c r="L48" s="186"/>
      <c r="M48" s="219"/>
      <c r="N48" s="1"/>
      <c r="O48" s="1"/>
      <c r="P48" s="1"/>
      <c r="Q48" s="1"/>
      <c r="R48" s="1"/>
      <c r="S48" s="1"/>
      <c r="T48" s="1"/>
      <c r="U48" s="1"/>
      <c r="V48" s="1"/>
      <c r="W48" s="1"/>
      <c r="X48" s="1"/>
    </row>
    <row r="49" spans="14:24" ht="13.5" thickTop="1">
      <c r="N49" s="1"/>
      <c r="O49" s="1"/>
      <c r="P49" s="1"/>
      <c r="Q49" s="1"/>
      <c r="R49" s="1"/>
      <c r="S49" s="1"/>
      <c r="T49" s="1"/>
      <c r="U49" s="1"/>
      <c r="V49" s="1"/>
      <c r="W49" s="1"/>
      <c r="X49" s="1"/>
    </row>
    <row r="50" spans="14:24">
      <c r="N50" s="1"/>
      <c r="O50" s="1"/>
      <c r="P50" s="1"/>
      <c r="Q50" s="1"/>
      <c r="R50" s="1"/>
      <c r="S50" s="1"/>
      <c r="T50" s="1"/>
      <c r="U50" s="1"/>
      <c r="V50" s="1"/>
      <c r="W50" s="1"/>
      <c r="X50" s="1"/>
    </row>
    <row r="51" spans="14:24">
      <c r="N51" s="1"/>
      <c r="O51" s="1"/>
      <c r="P51" s="1"/>
      <c r="Q51" s="1"/>
      <c r="R51" s="1"/>
      <c r="S51" s="1"/>
      <c r="T51" s="1"/>
      <c r="U51" s="1"/>
      <c r="V51" s="1"/>
      <c r="W51" s="1"/>
      <c r="X51" s="1"/>
    </row>
    <row r="52" spans="14:24">
      <c r="N52" s="1"/>
      <c r="O52" s="1"/>
      <c r="P52" s="1"/>
      <c r="Q52" s="1"/>
      <c r="R52" s="1"/>
      <c r="S52" s="1"/>
      <c r="T52" s="1"/>
      <c r="U52" s="1"/>
      <c r="V52" s="1"/>
      <c r="W52" s="1"/>
      <c r="X52" s="1"/>
    </row>
    <row r="53" spans="14:24">
      <c r="N53" s="1"/>
      <c r="O53" s="1"/>
      <c r="P53" s="1"/>
      <c r="Q53" s="1"/>
      <c r="R53" s="1"/>
      <c r="S53" s="1"/>
      <c r="T53" s="1"/>
      <c r="U53" s="1"/>
      <c r="V53" s="1"/>
      <c r="W53" s="1"/>
      <c r="X53" s="1"/>
    </row>
    <row r="54" spans="14:24">
      <c r="N54" s="1"/>
      <c r="O54" s="1"/>
      <c r="P54" s="1"/>
      <c r="Q54" s="1"/>
      <c r="R54" s="1"/>
      <c r="S54" s="1"/>
      <c r="T54" s="1"/>
      <c r="U54" s="1"/>
      <c r="V54" s="1"/>
      <c r="W54" s="1"/>
      <c r="X54" s="1"/>
    </row>
    <row r="55" spans="14:24">
      <c r="N55" s="1"/>
      <c r="O55" s="1"/>
      <c r="P55" s="1"/>
      <c r="Q55" s="1"/>
      <c r="R55" s="1"/>
      <c r="S55" s="1"/>
      <c r="T55" s="1"/>
      <c r="U55" s="1"/>
      <c r="V55" s="1"/>
      <c r="W55" s="1"/>
      <c r="X55" s="1"/>
    </row>
    <row r="56" spans="14:24">
      <c r="N56" s="1"/>
      <c r="O56" s="1"/>
      <c r="P56" s="1"/>
      <c r="Q56" s="1"/>
      <c r="R56" s="1"/>
      <c r="S56" s="1"/>
      <c r="T56" s="1"/>
      <c r="U56" s="1"/>
      <c r="V56" s="1"/>
      <c r="W56" s="1"/>
      <c r="X56" s="1"/>
    </row>
    <row r="57" spans="14:24">
      <c r="N57" s="1"/>
      <c r="O57" s="1"/>
      <c r="P57" s="1"/>
      <c r="Q57" s="1"/>
      <c r="R57" s="1"/>
      <c r="S57" s="1"/>
      <c r="T57" s="1"/>
      <c r="U57" s="1"/>
      <c r="V57" s="1"/>
      <c r="W57" s="1"/>
      <c r="X57" s="1"/>
    </row>
    <row r="58" spans="14:24">
      <c r="N58" s="1"/>
      <c r="O58" s="1"/>
      <c r="P58" s="1"/>
      <c r="Q58" s="1"/>
      <c r="R58" s="1"/>
      <c r="S58" s="1"/>
      <c r="T58" s="1"/>
      <c r="U58" s="1"/>
      <c r="V58" s="1"/>
      <c r="W58" s="1"/>
      <c r="X58" s="1"/>
    </row>
    <row r="59" spans="14:24">
      <c r="N59" s="1"/>
      <c r="O59" s="1"/>
      <c r="P59" s="1"/>
      <c r="Q59" s="1"/>
      <c r="R59" s="1"/>
      <c r="S59" s="1"/>
      <c r="T59" s="1"/>
      <c r="U59" s="1"/>
      <c r="V59" s="1"/>
      <c r="W59" s="1"/>
      <c r="X59" s="1"/>
    </row>
    <row r="60" spans="14:24">
      <c r="N60" s="1"/>
      <c r="O60" s="1"/>
      <c r="P60" s="1"/>
      <c r="Q60" s="1"/>
      <c r="R60" s="1"/>
      <c r="S60" s="1"/>
      <c r="T60" s="1"/>
      <c r="U60" s="1"/>
      <c r="V60" s="1"/>
      <c r="W60" s="1"/>
      <c r="X60" s="1"/>
    </row>
    <row r="61" spans="14:24">
      <c r="N61" s="1"/>
      <c r="O61" s="1"/>
      <c r="P61" s="1"/>
      <c r="Q61" s="1"/>
      <c r="R61" s="1"/>
      <c r="S61" s="1"/>
      <c r="T61" s="1"/>
      <c r="U61" s="1"/>
      <c r="V61" s="1"/>
      <c r="W61" s="1"/>
      <c r="X61" s="1"/>
    </row>
    <row r="62" spans="14:24">
      <c r="N62" s="1"/>
      <c r="O62" s="1"/>
      <c r="P62" s="1"/>
      <c r="Q62" s="1"/>
      <c r="R62" s="1"/>
      <c r="S62" s="1"/>
      <c r="T62" s="1"/>
      <c r="U62" s="1"/>
      <c r="V62" s="1"/>
      <c r="W62" s="1"/>
      <c r="X62" s="1"/>
    </row>
    <row r="63" spans="14:24">
      <c r="N63" s="1"/>
      <c r="O63" s="1"/>
      <c r="P63" s="1"/>
      <c r="Q63" s="1"/>
      <c r="R63" s="1"/>
      <c r="S63" s="1"/>
      <c r="T63" s="1"/>
      <c r="U63" s="1"/>
      <c r="V63" s="1"/>
      <c r="W63" s="1"/>
      <c r="X63" s="1"/>
    </row>
    <row r="64" spans="14:24">
      <c r="N64" s="1"/>
      <c r="O64" s="1"/>
      <c r="P64" s="1"/>
      <c r="Q64" s="1"/>
      <c r="R64" s="1"/>
      <c r="S64" s="1"/>
      <c r="T64" s="1"/>
      <c r="U64" s="1"/>
      <c r="V64" s="1"/>
      <c r="W64" s="1"/>
      <c r="X64" s="1"/>
    </row>
    <row r="65" spans="14:24">
      <c r="N65" s="1"/>
      <c r="O65" s="1"/>
      <c r="P65" s="1"/>
      <c r="Q65" s="1"/>
      <c r="R65" s="1"/>
      <c r="S65" s="1"/>
      <c r="T65" s="1"/>
      <c r="U65" s="1"/>
      <c r="V65" s="1"/>
      <c r="W65" s="1"/>
      <c r="X65" s="1"/>
    </row>
    <row r="66" spans="14:24">
      <c r="N66" s="1"/>
      <c r="O66" s="1"/>
      <c r="P66" s="1"/>
      <c r="Q66" s="1"/>
      <c r="R66" s="1"/>
      <c r="S66" s="1"/>
      <c r="T66" s="1"/>
      <c r="U66" s="1"/>
      <c r="V66" s="1"/>
      <c r="W66" s="1"/>
      <c r="X66" s="1"/>
    </row>
    <row r="67" spans="14:24">
      <c r="N67" s="1"/>
      <c r="O67" s="1"/>
      <c r="P67" s="1"/>
      <c r="Q67" s="1"/>
      <c r="R67" s="1"/>
      <c r="S67" s="1"/>
      <c r="T67" s="1"/>
      <c r="U67" s="1"/>
      <c r="V67" s="1"/>
      <c r="W67" s="1"/>
      <c r="X67" s="1"/>
    </row>
    <row r="68" spans="14:24">
      <c r="N68" s="1"/>
      <c r="O68" s="1"/>
      <c r="P68" s="1"/>
      <c r="Q68" s="1"/>
      <c r="R68" s="1"/>
      <c r="S68" s="1"/>
      <c r="T68" s="1"/>
      <c r="U68" s="1"/>
      <c r="V68" s="1"/>
      <c r="W68" s="1"/>
      <c r="X68" s="1"/>
    </row>
    <row r="69" spans="14:24">
      <c r="N69" s="1"/>
      <c r="O69" s="1"/>
      <c r="P69" s="1"/>
      <c r="Q69" s="1"/>
      <c r="R69" s="1"/>
      <c r="S69" s="1"/>
      <c r="T69" s="1"/>
      <c r="U69" s="1"/>
      <c r="V69" s="1"/>
      <c r="W69" s="1"/>
      <c r="X69" s="1"/>
    </row>
    <row r="70" spans="14:24">
      <c r="N70" s="1"/>
      <c r="O70" s="1"/>
      <c r="P70" s="1"/>
      <c r="Q70" s="1"/>
      <c r="R70" s="1"/>
      <c r="S70" s="1"/>
      <c r="T70" s="1"/>
      <c r="U70" s="1"/>
      <c r="V70" s="1"/>
      <c r="W70" s="1"/>
      <c r="X70" s="1"/>
    </row>
    <row r="71" spans="14:24">
      <c r="N71" s="1"/>
      <c r="O71" s="1"/>
      <c r="P71" s="1"/>
      <c r="Q71" s="1"/>
      <c r="R71" s="1"/>
      <c r="S71" s="1"/>
      <c r="T71" s="1"/>
      <c r="U71" s="1"/>
      <c r="V71" s="1"/>
      <c r="W71" s="1"/>
      <c r="X71" s="1"/>
    </row>
    <row r="72" spans="14:24">
      <c r="N72" s="1"/>
      <c r="O72" s="1"/>
      <c r="P72" s="1"/>
      <c r="Q72" s="1"/>
      <c r="R72" s="1"/>
      <c r="S72" s="1"/>
      <c r="T72" s="1"/>
      <c r="U72" s="1"/>
      <c r="V72" s="1"/>
      <c r="W72" s="1"/>
      <c r="X72" s="1"/>
    </row>
    <row r="73" spans="14:24">
      <c r="N73" s="1"/>
      <c r="O73" s="1"/>
      <c r="P73" s="1"/>
      <c r="Q73" s="1"/>
      <c r="R73" s="1"/>
      <c r="S73" s="1"/>
      <c r="T73" s="1"/>
      <c r="U73" s="1"/>
      <c r="V73" s="1"/>
      <c r="W73" s="1"/>
      <c r="X73" s="1"/>
    </row>
    <row r="74" spans="14:24">
      <c r="N74" s="1"/>
      <c r="O74" s="1"/>
      <c r="P74" s="1"/>
      <c r="Q74" s="1"/>
      <c r="R74" s="1"/>
      <c r="S74" s="1"/>
      <c r="T74" s="1"/>
      <c r="U74" s="1"/>
      <c r="V74" s="1"/>
      <c r="W74" s="1"/>
      <c r="X74" s="1"/>
    </row>
    <row r="75" spans="14:24">
      <c r="N75" s="1"/>
      <c r="O75" s="1"/>
      <c r="P75" s="1"/>
      <c r="Q75" s="1"/>
      <c r="R75" s="1"/>
      <c r="S75" s="1"/>
      <c r="T75" s="1"/>
      <c r="U75" s="1"/>
      <c r="V75" s="1"/>
      <c r="W75" s="1"/>
      <c r="X75" s="1"/>
    </row>
    <row r="76" spans="14:24">
      <c r="N76" s="1"/>
      <c r="O76" s="1"/>
      <c r="P76" s="1"/>
      <c r="Q76" s="1"/>
      <c r="R76" s="1"/>
      <c r="S76" s="1"/>
      <c r="T76" s="1"/>
      <c r="U76" s="1"/>
      <c r="V76" s="1"/>
      <c r="W76" s="1"/>
      <c r="X76" s="1"/>
    </row>
    <row r="77" spans="14:24">
      <c r="N77" s="1"/>
      <c r="O77" s="1"/>
      <c r="P77" s="1"/>
      <c r="Q77" s="1"/>
      <c r="R77" s="1"/>
      <c r="S77" s="1"/>
      <c r="T77" s="1"/>
      <c r="U77" s="1"/>
      <c r="V77" s="1"/>
      <c r="W77" s="1"/>
      <c r="X77" s="1"/>
    </row>
    <row r="78" spans="14:24">
      <c r="N78" s="1"/>
      <c r="O78" s="1"/>
      <c r="P78" s="1"/>
      <c r="Q78" s="1"/>
      <c r="R78" s="1"/>
      <c r="S78" s="1"/>
      <c r="T78" s="1"/>
      <c r="U78" s="1"/>
      <c r="V78" s="1"/>
      <c r="W78" s="1"/>
      <c r="X78" s="1"/>
    </row>
    <row r="79" spans="14:24">
      <c r="N79" s="1"/>
      <c r="O79" s="1"/>
      <c r="P79" s="1"/>
      <c r="Q79" s="1"/>
      <c r="R79" s="1"/>
      <c r="S79" s="1"/>
      <c r="T79" s="1"/>
      <c r="U79" s="1"/>
      <c r="V79" s="1"/>
      <c r="W79" s="1"/>
      <c r="X79" s="1"/>
    </row>
    <row r="80" spans="14:24">
      <c r="N80" s="1"/>
      <c r="O80" s="1"/>
      <c r="P80" s="1"/>
      <c r="Q80" s="1"/>
      <c r="R80" s="1"/>
      <c r="S80" s="1"/>
      <c r="T80" s="1"/>
      <c r="U80" s="1"/>
      <c r="V80" s="1"/>
      <c r="W80" s="1"/>
      <c r="X80" s="1"/>
    </row>
    <row r="81" spans="14:24">
      <c r="N81" s="1"/>
      <c r="O81" s="1"/>
      <c r="P81" s="1"/>
      <c r="Q81" s="1"/>
      <c r="R81" s="1"/>
      <c r="S81" s="1"/>
      <c r="T81" s="1"/>
      <c r="U81" s="1"/>
      <c r="V81" s="1"/>
      <c r="W81" s="1"/>
      <c r="X81" s="1"/>
    </row>
    <row r="82" spans="14:24">
      <c r="N82" s="1"/>
      <c r="O82" s="1"/>
      <c r="P82" s="1"/>
      <c r="Q82" s="1"/>
      <c r="R82" s="1"/>
      <c r="S82" s="1"/>
      <c r="T82" s="1"/>
      <c r="U82" s="1"/>
      <c r="V82" s="1"/>
      <c r="W82" s="1"/>
      <c r="X82" s="1"/>
    </row>
    <row r="83" spans="14:24">
      <c r="N83" s="1"/>
      <c r="O83" s="1"/>
      <c r="P83" s="1"/>
      <c r="Q83" s="1"/>
      <c r="R83" s="1"/>
      <c r="S83" s="1"/>
      <c r="T83" s="1"/>
      <c r="U83" s="1"/>
      <c r="V83" s="1"/>
      <c r="W83" s="1"/>
      <c r="X83" s="1"/>
    </row>
    <row r="84" spans="14:24">
      <c r="N84" s="1"/>
      <c r="O84" s="1"/>
      <c r="P84" s="1"/>
      <c r="Q84" s="1"/>
      <c r="R84" s="1"/>
      <c r="S84" s="1"/>
      <c r="T84" s="1"/>
      <c r="U84" s="1"/>
      <c r="V84" s="1"/>
      <c r="W84" s="1"/>
      <c r="X84" s="1"/>
    </row>
    <row r="85" spans="14:24">
      <c r="N85" s="1"/>
      <c r="O85" s="1"/>
      <c r="P85" s="1"/>
      <c r="Q85" s="1"/>
      <c r="R85" s="1"/>
      <c r="S85" s="1"/>
      <c r="T85" s="1"/>
      <c r="U85" s="1"/>
      <c r="V85" s="1"/>
      <c r="W85" s="1"/>
      <c r="X85" s="1"/>
    </row>
    <row r="86" spans="14:24">
      <c r="N86" s="1"/>
      <c r="O86" s="1"/>
      <c r="P86" s="1"/>
      <c r="Q86" s="1"/>
      <c r="R86" s="1"/>
      <c r="S86" s="1"/>
      <c r="T86" s="1"/>
      <c r="U86" s="1"/>
      <c r="V86" s="1"/>
      <c r="W86" s="1"/>
      <c r="X86" s="1"/>
    </row>
    <row r="87" spans="14:24">
      <c r="N87" s="1"/>
      <c r="O87" s="1"/>
      <c r="P87" s="1"/>
      <c r="Q87" s="1"/>
      <c r="R87" s="1"/>
      <c r="S87" s="1"/>
      <c r="T87" s="1"/>
      <c r="U87" s="1"/>
      <c r="V87" s="1"/>
      <c r="W87" s="1"/>
      <c r="X87" s="1"/>
    </row>
    <row r="88" spans="14:24">
      <c r="N88" s="1"/>
      <c r="O88" s="1"/>
      <c r="P88" s="1"/>
      <c r="Q88" s="1"/>
      <c r="R88" s="1"/>
      <c r="S88" s="1"/>
      <c r="T88" s="1"/>
      <c r="U88" s="1"/>
      <c r="V88" s="1"/>
      <c r="W88" s="1"/>
      <c r="X88" s="1"/>
    </row>
    <row r="89" spans="14:24">
      <c r="N89" s="1"/>
      <c r="O89" s="1"/>
      <c r="P89" s="1"/>
      <c r="Q89" s="1"/>
      <c r="R89" s="1"/>
      <c r="S89" s="1"/>
      <c r="T89" s="1"/>
      <c r="U89" s="1"/>
      <c r="V89" s="1"/>
      <c r="W89" s="1"/>
      <c r="X89" s="1"/>
    </row>
    <row r="90" spans="14:24">
      <c r="N90" s="1"/>
      <c r="O90" s="1"/>
      <c r="P90" s="1"/>
      <c r="Q90" s="1"/>
      <c r="R90" s="1"/>
      <c r="S90" s="1"/>
      <c r="T90" s="1"/>
      <c r="U90" s="1"/>
      <c r="V90" s="1"/>
      <c r="W90" s="1"/>
      <c r="X90" s="1"/>
    </row>
    <row r="91" spans="14:24">
      <c r="N91" s="1"/>
      <c r="O91" s="1"/>
      <c r="P91" s="1"/>
      <c r="Q91" s="1"/>
      <c r="R91" s="1"/>
      <c r="S91" s="1"/>
      <c r="T91" s="1"/>
      <c r="U91" s="1"/>
      <c r="V91" s="1"/>
      <c r="W91" s="1"/>
      <c r="X91" s="1"/>
    </row>
    <row r="92" spans="14:24">
      <c r="N92" s="1"/>
      <c r="O92" s="1"/>
      <c r="P92" s="1"/>
      <c r="Q92" s="1"/>
      <c r="R92" s="1"/>
      <c r="S92" s="1"/>
      <c r="T92" s="1"/>
      <c r="U92" s="1"/>
      <c r="V92" s="1"/>
      <c r="W92" s="1"/>
      <c r="X92" s="1"/>
    </row>
    <row r="93" spans="14:24">
      <c r="N93" s="1"/>
      <c r="O93" s="1"/>
      <c r="P93" s="1"/>
      <c r="Q93" s="1"/>
      <c r="R93" s="1"/>
      <c r="S93" s="1"/>
      <c r="T93" s="1"/>
      <c r="U93" s="1"/>
      <c r="V93" s="1"/>
      <c r="W93" s="1"/>
      <c r="X93" s="1"/>
    </row>
    <row r="94" spans="14:24">
      <c r="N94" s="1"/>
      <c r="O94" s="1"/>
      <c r="P94" s="1"/>
      <c r="Q94" s="1"/>
      <c r="R94" s="1"/>
      <c r="S94" s="1"/>
      <c r="T94" s="1"/>
      <c r="U94" s="1"/>
      <c r="V94" s="1"/>
      <c r="W94" s="1"/>
      <c r="X94" s="1"/>
    </row>
    <row r="95" spans="14:24">
      <c r="N95" s="1"/>
      <c r="O95" s="1"/>
      <c r="P95" s="1"/>
      <c r="Q95" s="1"/>
      <c r="R95" s="1"/>
      <c r="S95" s="1"/>
      <c r="T95" s="1"/>
      <c r="U95" s="1"/>
      <c r="V95" s="1"/>
      <c r="W95" s="1"/>
      <c r="X95" s="1"/>
    </row>
    <row r="96" spans="14:24">
      <c r="N96" s="1"/>
      <c r="O96" s="1"/>
      <c r="P96" s="1"/>
      <c r="Q96" s="1"/>
      <c r="R96" s="1"/>
      <c r="S96" s="1"/>
      <c r="T96" s="1"/>
      <c r="U96" s="1"/>
      <c r="V96" s="1"/>
      <c r="W96" s="1"/>
      <c r="X96" s="1"/>
    </row>
    <row r="97" spans="14:24">
      <c r="N97" s="1"/>
      <c r="O97" s="1"/>
      <c r="P97" s="1"/>
      <c r="Q97" s="1"/>
      <c r="R97" s="1"/>
      <c r="S97" s="1"/>
      <c r="T97" s="1"/>
      <c r="U97" s="1"/>
      <c r="V97" s="1"/>
      <c r="W97" s="1"/>
      <c r="X97" s="1"/>
    </row>
    <row r="98" spans="14:24">
      <c r="N98" s="1"/>
      <c r="O98" s="1"/>
      <c r="P98" s="1"/>
      <c r="Q98" s="1"/>
      <c r="R98" s="1"/>
      <c r="S98" s="1"/>
      <c r="T98" s="1"/>
      <c r="U98" s="1"/>
      <c r="V98" s="1"/>
      <c r="W98" s="1"/>
      <c r="X98" s="1"/>
    </row>
    <row r="99" spans="14:24">
      <c r="N99" s="1"/>
      <c r="O99" s="1"/>
      <c r="P99" s="1"/>
      <c r="Q99" s="1"/>
      <c r="R99" s="1"/>
      <c r="S99" s="1"/>
      <c r="T99" s="1"/>
      <c r="U99" s="1"/>
      <c r="V99" s="1"/>
      <c r="W99" s="1"/>
      <c r="X99" s="1"/>
    </row>
    <row r="100" spans="14:24">
      <c r="N100" s="1"/>
      <c r="O100" s="1"/>
      <c r="P100" s="1"/>
      <c r="Q100" s="1"/>
      <c r="R100" s="1"/>
      <c r="S100" s="1"/>
      <c r="T100" s="1"/>
      <c r="U100" s="1"/>
      <c r="V100" s="1"/>
      <c r="W100" s="1"/>
      <c r="X100" s="1"/>
    </row>
    <row r="101" spans="14:24">
      <c r="N101" s="1"/>
      <c r="O101" s="1"/>
      <c r="P101" s="1"/>
      <c r="Q101" s="1"/>
      <c r="R101" s="1"/>
      <c r="S101" s="1"/>
      <c r="T101" s="1"/>
      <c r="U101" s="1"/>
      <c r="V101" s="1"/>
      <c r="W101" s="1"/>
      <c r="X101" s="1"/>
    </row>
    <row r="102" spans="14:24">
      <c r="N102" s="1"/>
      <c r="O102" s="1"/>
      <c r="P102" s="1"/>
      <c r="Q102" s="1"/>
      <c r="R102" s="1"/>
      <c r="S102" s="1"/>
      <c r="T102" s="1"/>
      <c r="U102" s="1"/>
      <c r="V102" s="1"/>
      <c r="W102" s="1"/>
      <c r="X102" s="1"/>
    </row>
    <row r="103" spans="14:24">
      <c r="N103" s="1"/>
      <c r="O103" s="1"/>
      <c r="P103" s="1"/>
      <c r="Q103" s="1"/>
      <c r="R103" s="1"/>
      <c r="S103" s="1"/>
      <c r="T103" s="1"/>
      <c r="U103" s="1"/>
      <c r="V103" s="1"/>
      <c r="W103" s="1"/>
      <c r="X103" s="1"/>
    </row>
    <row r="104" spans="14:24">
      <c r="N104" s="1"/>
      <c r="O104" s="1"/>
      <c r="P104" s="1"/>
      <c r="Q104" s="1"/>
      <c r="R104" s="1"/>
      <c r="S104" s="1"/>
      <c r="T104" s="1"/>
      <c r="U104" s="1"/>
      <c r="V104" s="1"/>
      <c r="W104" s="1"/>
      <c r="X104" s="1"/>
    </row>
    <row r="105" spans="14:24">
      <c r="N105" s="1"/>
      <c r="O105" s="1"/>
      <c r="P105" s="1"/>
      <c r="Q105" s="1"/>
      <c r="R105" s="1"/>
      <c r="S105" s="1"/>
      <c r="T105" s="1"/>
      <c r="U105" s="1"/>
      <c r="V105" s="1"/>
      <c r="W105" s="1"/>
      <c r="X105" s="1"/>
    </row>
    <row r="106" spans="14:24">
      <c r="N106" s="1"/>
      <c r="O106" s="1"/>
      <c r="P106" s="1"/>
      <c r="Q106" s="1"/>
      <c r="R106" s="1"/>
      <c r="S106" s="1"/>
      <c r="T106" s="1"/>
      <c r="U106" s="1"/>
      <c r="V106" s="1"/>
      <c r="W106" s="1"/>
      <c r="X106" s="1"/>
    </row>
    <row r="107" spans="14:24">
      <c r="N107" s="1"/>
      <c r="O107" s="1"/>
      <c r="P107" s="1"/>
      <c r="Q107" s="1"/>
      <c r="R107" s="1"/>
      <c r="S107" s="1"/>
      <c r="T107" s="1"/>
      <c r="U107" s="1"/>
      <c r="V107" s="1"/>
      <c r="W107" s="1"/>
      <c r="X107" s="1"/>
    </row>
    <row r="108" spans="14:24">
      <c r="N108" s="1"/>
      <c r="O108" s="1"/>
      <c r="P108" s="1"/>
      <c r="Q108" s="1"/>
      <c r="R108" s="1"/>
      <c r="S108" s="1"/>
      <c r="T108" s="1"/>
      <c r="U108" s="1"/>
      <c r="V108" s="1"/>
      <c r="W108" s="1"/>
      <c r="X108" s="1"/>
    </row>
    <row r="109" spans="14:24">
      <c r="N109" s="1"/>
      <c r="O109" s="1"/>
      <c r="P109" s="1"/>
      <c r="Q109" s="1"/>
      <c r="R109" s="1"/>
      <c r="S109" s="1"/>
      <c r="T109" s="1"/>
      <c r="U109" s="1"/>
      <c r="V109" s="1"/>
      <c r="W109" s="1"/>
      <c r="X109" s="1"/>
    </row>
    <row r="110" spans="14:24">
      <c r="N110" s="1"/>
      <c r="O110" s="1"/>
      <c r="P110" s="1"/>
      <c r="Q110" s="1"/>
      <c r="R110" s="1"/>
      <c r="S110" s="1"/>
      <c r="T110" s="1"/>
      <c r="U110" s="1"/>
      <c r="V110" s="1"/>
      <c r="W110" s="1"/>
      <c r="X110" s="1"/>
    </row>
  </sheetData>
  <mergeCells count="25">
    <mergeCell ref="J11:L11"/>
    <mergeCell ref="B33:F33"/>
    <mergeCell ref="G33:M34"/>
    <mergeCell ref="D34:F34"/>
    <mergeCell ref="J35:J36"/>
    <mergeCell ref="K35:K36"/>
    <mergeCell ref="L35:L36"/>
    <mergeCell ref="B35:C36"/>
    <mergeCell ref="D35:D36"/>
    <mergeCell ref="E35:E36"/>
    <mergeCell ref="F35:F36"/>
    <mergeCell ref="G35:G36"/>
    <mergeCell ref="I35:I36"/>
    <mergeCell ref="B1:F1"/>
    <mergeCell ref="G1:M2"/>
    <mergeCell ref="D2:F2"/>
    <mergeCell ref="B3:C4"/>
    <mergeCell ref="D3:D4"/>
    <mergeCell ref="E3:E4"/>
    <mergeCell ref="F3:F4"/>
    <mergeCell ref="G3:G4"/>
    <mergeCell ref="I3:I4"/>
    <mergeCell ref="J3:J4"/>
    <mergeCell ref="K3:K4"/>
    <mergeCell ref="L3:L4"/>
  </mergeCells>
  <conditionalFormatting sqref="D34:F34 D2:F2">
    <cfRule type="cellIs" dxfId="2" priority="1" stopIfTrue="1" operator="equal">
      <formula>0</formula>
    </cfRule>
  </conditionalFormatting>
  <pageMargins left="0.75" right="0.75" top="1" bottom="1" header="0.5" footer="0.5"/>
  <pageSetup scale="61" orientation="portrait" r:id="rId1"/>
  <headerFooter alignWithMargins="0">
    <oddHeader>&amp;LTriangle Expressway
Toll Collection System RFP&amp;RSECTION III
Price Proposal Rev 121908</oddHeader>
    <oddFooter>&amp;L© 2009 ACS State &amp;&amp; Local Solutions, Inc.
Submittal Date: February 2, 2009&amp;C
&amp;RPage III.&amp;A.&amp;P
Price Proposal - Part 1</oddFooter>
  </headerFooter>
  <rowBreaks count="1" manualBreakCount="1">
    <brk id="32" min="1" max="12" man="1"/>
  </rowBreaks>
</worksheet>
</file>

<file path=xl/worksheets/sheet8.xml><?xml version="1.0" encoding="utf-8"?>
<worksheet xmlns="http://schemas.openxmlformats.org/spreadsheetml/2006/main" xmlns:r="http://schemas.openxmlformats.org/officeDocument/2006/relationships">
  <sheetPr codeName="Sheet9"/>
  <dimension ref="B1:J27"/>
  <sheetViews>
    <sheetView view="pageBreakPreview" zoomScale="85" zoomScaleNormal="100" zoomScaleSheetLayoutView="85" workbookViewId="0">
      <selection activeCell="D10" sqref="D10"/>
    </sheetView>
  </sheetViews>
  <sheetFormatPr defaultColWidth="9.140625" defaultRowHeight="12.75"/>
  <cols>
    <col min="1" max="1" width="1.7109375" style="1" customWidth="1"/>
    <col min="2" max="2" width="1.7109375" style="2" customWidth="1"/>
    <col min="3" max="3" width="55.7109375" style="1" customWidth="1"/>
    <col min="4" max="7" width="13.7109375" style="1" customWidth="1"/>
    <col min="8" max="8" width="13.7109375" style="2" customWidth="1"/>
    <col min="9" max="9" width="13.7109375" style="1" customWidth="1"/>
    <col min="10" max="10" width="1.7109375" style="2" customWidth="1"/>
    <col min="11" max="16384" width="9.140625" style="1"/>
  </cols>
  <sheetData>
    <row r="1" spans="2:10" s="3" customFormat="1" ht="24.95" customHeight="1" thickTop="1" thickBot="1">
      <c r="B1" s="28"/>
      <c r="C1" s="21" t="s">
        <v>309</v>
      </c>
      <c r="D1" s="23"/>
      <c r="E1" s="23"/>
      <c r="F1" s="23"/>
      <c r="G1" s="23"/>
      <c r="H1" s="23"/>
      <c r="I1" s="23"/>
      <c r="J1" s="25"/>
    </row>
    <row r="2" spans="2:10" s="3" customFormat="1" ht="24.95" customHeight="1" thickTop="1">
      <c r="B2" s="91"/>
      <c r="C2" s="94">
        <f>'1.Title'!C2:F2</f>
        <v>0</v>
      </c>
      <c r="D2" s="92"/>
      <c r="E2" s="92"/>
      <c r="F2" s="92"/>
      <c r="G2" s="92"/>
      <c r="H2" s="92"/>
      <c r="I2" s="92"/>
      <c r="J2" s="93"/>
    </row>
    <row r="3" spans="2:10" s="10" customFormat="1" ht="12.75" customHeight="1">
      <c r="B3" s="115"/>
      <c r="C3" s="116"/>
      <c r="D3" s="117"/>
      <c r="E3" s="117"/>
      <c r="F3" s="117"/>
      <c r="G3" s="117"/>
      <c r="H3" s="117"/>
      <c r="I3" s="118"/>
      <c r="J3" s="119"/>
    </row>
    <row r="4" spans="2:10" s="10" customFormat="1" ht="18" customHeight="1">
      <c r="B4" s="115"/>
      <c r="C4" s="174" t="s">
        <v>303</v>
      </c>
      <c r="D4" s="196">
        <f>'4.Price-Roadside'!I41</f>
        <v>0</v>
      </c>
      <c r="E4" s="196"/>
      <c r="F4" s="260"/>
      <c r="G4" s="260"/>
      <c r="H4" s="260"/>
      <c r="I4" s="260"/>
      <c r="J4" s="119"/>
    </row>
    <row r="5" spans="2:10" s="10" customFormat="1" ht="18" customHeight="1">
      <c r="B5" s="115"/>
      <c r="C5" s="174" t="s">
        <v>304</v>
      </c>
      <c r="D5" s="196">
        <f>'4.Price-Roadside'!I55</f>
        <v>0</v>
      </c>
      <c r="E5" s="196"/>
      <c r="F5" s="260"/>
      <c r="G5" s="260"/>
      <c r="H5" s="260"/>
      <c r="I5" s="260"/>
      <c r="J5" s="119"/>
    </row>
    <row r="6" spans="2:10" s="10" customFormat="1" ht="18" customHeight="1">
      <c r="B6" s="115"/>
      <c r="C6" s="174" t="s">
        <v>305</v>
      </c>
      <c r="D6" s="196">
        <f>'4.Price-Roadside'!I62</f>
        <v>0</v>
      </c>
      <c r="E6" s="196"/>
      <c r="F6" s="260"/>
      <c r="G6" s="260"/>
      <c r="H6" s="260"/>
      <c r="I6" s="260"/>
      <c r="J6" s="119"/>
    </row>
    <row r="7" spans="2:10" s="10" customFormat="1" ht="18" customHeight="1">
      <c r="B7" s="115"/>
      <c r="C7" s="174" t="s">
        <v>366</v>
      </c>
      <c r="D7" s="196">
        <f>'7.Infrastructure'!I31</f>
        <v>0</v>
      </c>
      <c r="E7" s="196"/>
      <c r="F7" s="260"/>
      <c r="G7" s="260"/>
      <c r="H7" s="169"/>
      <c r="I7" s="260"/>
      <c r="J7" s="119"/>
    </row>
    <row r="8" spans="2:10" s="10" customFormat="1" ht="18" customHeight="1">
      <c r="B8" s="115"/>
      <c r="C8" s="174" t="s">
        <v>367</v>
      </c>
      <c r="D8" s="196">
        <f>'7.Infrastructure'!I45</f>
        <v>0</v>
      </c>
      <c r="E8" s="260"/>
      <c r="F8" s="265" t="s">
        <v>306</v>
      </c>
      <c r="G8" s="208">
        <f>SUM(D4:D8)</f>
        <v>0</v>
      </c>
      <c r="H8" s="261">
        <f>G8/'3. Tabulation-Roadside'!$E$45</f>
        <v>0</v>
      </c>
      <c r="I8" s="266" t="s">
        <v>227</v>
      </c>
      <c r="J8" s="119"/>
    </row>
    <row r="9" spans="2:10" s="10" customFormat="1" ht="18" customHeight="1">
      <c r="B9" s="115"/>
      <c r="C9" s="174" t="s">
        <v>82</v>
      </c>
      <c r="D9" s="207">
        <f>'6.Price-BOS'!I27</f>
        <v>0</v>
      </c>
      <c r="E9" s="260"/>
      <c r="F9" s="267"/>
      <c r="G9" s="169"/>
      <c r="H9" s="261"/>
      <c r="I9" s="116"/>
      <c r="J9" s="119"/>
    </row>
    <row r="10" spans="2:10" s="10" customFormat="1" ht="18" customHeight="1">
      <c r="B10" s="115"/>
      <c r="C10" s="174" t="s">
        <v>84</v>
      </c>
      <c r="D10" s="207">
        <f>'6.Price-BOS'!I35</f>
        <v>0</v>
      </c>
      <c r="E10" s="260"/>
      <c r="F10" s="267"/>
      <c r="G10" s="169"/>
      <c r="H10" s="261"/>
      <c r="I10" s="116"/>
      <c r="J10" s="119"/>
    </row>
    <row r="11" spans="2:10" s="10" customFormat="1" ht="18" customHeight="1">
      <c r="B11" s="115"/>
      <c r="C11" s="174" t="s">
        <v>117</v>
      </c>
      <c r="D11" s="207">
        <f>'6.Price-BOS'!I46</f>
        <v>0</v>
      </c>
      <c r="E11" s="260"/>
      <c r="F11" s="265" t="s">
        <v>226</v>
      </c>
      <c r="G11" s="171">
        <f>SUM(D9:D11)</f>
        <v>0</v>
      </c>
      <c r="H11" s="261">
        <f>G11/'3. Tabulation-Roadside'!$E$45</f>
        <v>0</v>
      </c>
      <c r="I11" s="266" t="s">
        <v>227</v>
      </c>
      <c r="J11" s="119"/>
    </row>
    <row r="12" spans="2:10" ht="18" customHeight="1" thickBot="1">
      <c r="B12" s="115"/>
      <c r="C12" s="187" t="s">
        <v>128</v>
      </c>
      <c r="D12" s="268"/>
      <c r="E12" s="268"/>
      <c r="F12" s="269"/>
      <c r="G12" s="197">
        <f>SUM(D4:D11)</f>
        <v>0</v>
      </c>
      <c r="H12" s="261">
        <f>G12/'3. Tabulation-Roadside'!$E$45</f>
        <v>0</v>
      </c>
      <c r="I12" s="266" t="s">
        <v>227</v>
      </c>
      <c r="J12" s="133"/>
    </row>
    <row r="13" spans="2:10" ht="12.75" customHeight="1" thickTop="1">
      <c r="B13" s="115"/>
      <c r="C13" s="187"/>
      <c r="D13" s="270"/>
      <c r="E13" s="270"/>
      <c r="F13" s="270"/>
      <c r="G13" s="270"/>
      <c r="H13" s="270"/>
      <c r="I13" s="270"/>
      <c r="J13" s="133"/>
    </row>
    <row r="14" spans="2:10" s="3" customFormat="1" ht="12.75" customHeight="1">
      <c r="B14" s="461"/>
      <c r="C14" s="462"/>
      <c r="D14" s="464" t="s">
        <v>129</v>
      </c>
      <c r="E14" s="464"/>
      <c r="F14" s="464"/>
      <c r="G14" s="464"/>
      <c r="H14" s="464"/>
      <c r="I14" s="464"/>
      <c r="J14" s="8"/>
    </row>
    <row r="15" spans="2:10" s="10" customFormat="1" ht="12.75" customHeight="1">
      <c r="B15" s="461"/>
      <c r="C15" s="463"/>
      <c r="D15" s="293" t="s">
        <v>313</v>
      </c>
      <c r="E15" s="33">
        <v>2015</v>
      </c>
      <c r="F15" s="33">
        <v>2016</v>
      </c>
      <c r="G15" s="33">
        <v>2017</v>
      </c>
      <c r="H15" s="33">
        <v>2018</v>
      </c>
      <c r="I15" s="41">
        <v>2019</v>
      </c>
      <c r="J15" s="29"/>
    </row>
    <row r="16" spans="2:10" s="10" customFormat="1" ht="12.75" customHeight="1">
      <c r="B16" s="32"/>
      <c r="C16" s="33" t="s">
        <v>137</v>
      </c>
      <c r="D16" s="33">
        <v>0</v>
      </c>
      <c r="E16" s="33">
        <v>26</v>
      </c>
      <c r="F16" s="33">
        <v>38</v>
      </c>
      <c r="G16" s="33">
        <v>0</v>
      </c>
      <c r="H16" s="33">
        <v>0</v>
      </c>
      <c r="I16" s="33">
        <v>0</v>
      </c>
      <c r="J16" s="29"/>
    </row>
    <row r="17" spans="2:10" s="10" customFormat="1" ht="12.75" customHeight="1">
      <c r="B17" s="32"/>
      <c r="C17" s="33" t="s">
        <v>138</v>
      </c>
      <c r="D17" s="33">
        <v>0</v>
      </c>
      <c r="E17" s="33">
        <v>0</v>
      </c>
      <c r="F17" s="33">
        <v>26</v>
      </c>
      <c r="G17" s="33">
        <v>64</v>
      </c>
      <c r="H17" s="33">
        <v>64</v>
      </c>
      <c r="I17" s="33">
        <v>64</v>
      </c>
      <c r="J17" s="29"/>
    </row>
    <row r="18" spans="2:10" ht="12.75" customHeight="1">
      <c r="B18" s="115"/>
      <c r="C18" s="187"/>
      <c r="D18" s="270"/>
      <c r="E18" s="270"/>
      <c r="F18" s="270"/>
      <c r="G18" s="270"/>
      <c r="H18" s="270"/>
      <c r="I18" s="270"/>
      <c r="J18" s="133"/>
    </row>
    <row r="19" spans="2:10" ht="18" customHeight="1">
      <c r="B19" s="115"/>
      <c r="C19" s="174" t="s">
        <v>307</v>
      </c>
      <c r="D19" s="196">
        <v>0</v>
      </c>
      <c r="E19" s="196">
        <f>E$16*12*'4.Price-Roadside'!$G$74</f>
        <v>0</v>
      </c>
      <c r="F19" s="196">
        <f>F$16*12*'4.Price-Roadside'!$G$74</f>
        <v>0</v>
      </c>
      <c r="G19" s="196">
        <f>G$16*12*'4.Price-Roadside'!$G$74</f>
        <v>0</v>
      </c>
      <c r="H19" s="196">
        <f>H$16*12*'4.Price-Roadside'!$G$74</f>
        <v>0</v>
      </c>
      <c r="I19" s="196">
        <f>I$16*12*'4.Price-Roadside'!$G$74</f>
        <v>0</v>
      </c>
      <c r="J19" s="133"/>
    </row>
    <row r="20" spans="2:10" ht="18" customHeight="1">
      <c r="B20" s="115"/>
      <c r="C20" s="174" t="s">
        <v>308</v>
      </c>
      <c r="D20" s="196">
        <v>0</v>
      </c>
      <c r="E20" s="196">
        <f>E$17*12*'4.Price-Roadside'!$G$75</f>
        <v>0</v>
      </c>
      <c r="F20" s="196">
        <f>F$17*12*'4.Price-Roadside'!$G$75</f>
        <v>0</v>
      </c>
      <c r="G20" s="196">
        <f>G$17*12*'4.Price-Roadside'!$G$75</f>
        <v>0</v>
      </c>
      <c r="H20" s="196">
        <f>H$17*12*'4.Price-Roadside'!$G$75</f>
        <v>0</v>
      </c>
      <c r="I20" s="196">
        <f>I$17*12*'4.Price-Roadside'!$G$75</f>
        <v>0</v>
      </c>
      <c r="J20" s="133"/>
    </row>
    <row r="21" spans="2:10" ht="18" customHeight="1">
      <c r="B21" s="115"/>
      <c r="C21" s="174" t="s">
        <v>142</v>
      </c>
      <c r="D21" s="196">
        <v>0</v>
      </c>
      <c r="E21" s="196">
        <f>12*'6.Price-BOS'!G48</f>
        <v>0</v>
      </c>
      <c r="F21" s="196">
        <v>0</v>
      </c>
      <c r="G21" s="196">
        <v>0</v>
      </c>
      <c r="H21" s="196">
        <v>0</v>
      </c>
      <c r="I21" s="196">
        <v>0</v>
      </c>
      <c r="J21" s="133"/>
    </row>
    <row r="22" spans="2:10" ht="18" customHeight="1">
      <c r="B22" s="115"/>
      <c r="C22" s="174" t="s">
        <v>143</v>
      </c>
      <c r="D22" s="196">
        <v>0</v>
      </c>
      <c r="E22" s="196">
        <v>0</v>
      </c>
      <c r="F22" s="196">
        <f>12*'6.Price-BOS'!$G49</f>
        <v>0</v>
      </c>
      <c r="G22" s="196">
        <f>12*'6.Price-BOS'!$G49</f>
        <v>0</v>
      </c>
      <c r="H22" s="196">
        <f>12*'6.Price-BOS'!$G49</f>
        <v>0</v>
      </c>
      <c r="I22" s="196">
        <f>12*'6.Price-BOS'!$G49</f>
        <v>0</v>
      </c>
      <c r="J22" s="133"/>
    </row>
    <row r="23" spans="2:10" ht="18" customHeight="1" thickBot="1">
      <c r="B23" s="115"/>
      <c r="C23" s="187" t="s">
        <v>229</v>
      </c>
      <c r="D23" s="197">
        <f t="shared" ref="D23:I23" si="0">SUM(D19:D22)</f>
        <v>0</v>
      </c>
      <c r="E23" s="197">
        <f t="shared" si="0"/>
        <v>0</v>
      </c>
      <c r="F23" s="197">
        <f t="shared" si="0"/>
        <v>0</v>
      </c>
      <c r="G23" s="197">
        <f t="shared" si="0"/>
        <v>0</v>
      </c>
      <c r="H23" s="197">
        <f t="shared" si="0"/>
        <v>0</v>
      </c>
      <c r="I23" s="197">
        <f t="shared" si="0"/>
        <v>0</v>
      </c>
      <c r="J23" s="133"/>
    </row>
    <row r="24" spans="2:10" ht="12.75" customHeight="1" thickTop="1">
      <c r="B24" s="115"/>
      <c r="C24" s="174"/>
      <c r="D24" s="196"/>
      <c r="E24" s="196"/>
      <c r="F24" s="196"/>
      <c r="G24" s="196"/>
      <c r="H24" s="196"/>
      <c r="I24" s="196"/>
      <c r="J24" s="133"/>
    </row>
    <row r="25" spans="2:10" ht="12.75" customHeight="1" thickBot="1">
      <c r="B25" s="143"/>
      <c r="C25" s="262"/>
      <c r="D25" s="263"/>
      <c r="E25" s="263"/>
      <c r="F25" s="263"/>
      <c r="G25" s="263"/>
      <c r="H25" s="263"/>
      <c r="I25" s="263"/>
      <c r="J25" s="264"/>
    </row>
    <row r="26" spans="2:10" ht="14.25" thickTop="1" thickBot="1">
      <c r="B26" s="182"/>
      <c r="C26" s="283" t="s">
        <v>269</v>
      </c>
      <c r="D26" s="186"/>
      <c r="E26" s="186"/>
      <c r="F26" s="186"/>
      <c r="G26" s="186"/>
      <c r="H26" s="186"/>
      <c r="I26" s="186"/>
      <c r="J26" s="219"/>
    </row>
    <row r="27" spans="2:10" ht="13.5" thickTop="1"/>
  </sheetData>
  <mergeCells count="3">
    <mergeCell ref="B14:B15"/>
    <mergeCell ref="C14:C15"/>
    <mergeCell ref="D14:I14"/>
  </mergeCells>
  <phoneticPr fontId="2" type="noConversion"/>
  <conditionalFormatting sqref="C2">
    <cfRule type="cellIs" dxfId="0" priority="1" stopIfTrue="1" operator="equal">
      <formula>0</formula>
    </cfRule>
  </conditionalFormatting>
  <pageMargins left="0.75" right="0.75" top="1" bottom="1" header="0.5" footer="0.5"/>
  <pageSetup scale="63" orientation="portrait" r:id="rId1"/>
  <headerFooter alignWithMargins="0">
    <oddHeader>&amp;LTriangle Expressway
Toll Collection System RFP&amp;RSECTION III
Price Proposal Rev 121908</oddHeader>
    <oddFooter>&amp;L© 2009 ACS State &amp;&amp; Local Solutions, Inc.
Submittal Date: February 2, 2009&amp;C
&amp;RPage III.&amp;A.&amp;P
Price Proposal - Part 1</oddFooter>
  </headerFooter>
</worksheet>
</file>

<file path=xl/worksheets/sheet9.xml><?xml version="1.0" encoding="utf-8"?>
<worksheet xmlns="http://schemas.openxmlformats.org/spreadsheetml/2006/main" xmlns:r="http://schemas.openxmlformats.org/officeDocument/2006/relationships">
  <sheetPr codeName="Sheet10"/>
  <dimension ref="B1:I80"/>
  <sheetViews>
    <sheetView view="pageBreakPreview" zoomScale="115" zoomScaleNormal="100" zoomScaleSheetLayoutView="115" workbookViewId="0">
      <selection activeCell="I36" sqref="I36"/>
    </sheetView>
  </sheetViews>
  <sheetFormatPr defaultColWidth="9.140625" defaultRowHeight="12.75" customHeight="1"/>
  <cols>
    <col min="1" max="1" width="1.7109375" style="1" customWidth="1"/>
    <col min="2" max="2" width="7.7109375" style="1" customWidth="1"/>
    <col min="3" max="3" width="36.7109375" style="13" customWidth="1"/>
    <col min="4" max="7" width="9.140625" style="1" customWidth="1"/>
    <col min="8" max="8" width="10.140625" style="1" customWidth="1"/>
    <col min="9" max="9" width="54.7109375" style="1" bestFit="1" customWidth="1"/>
    <col min="10" max="16384" width="9.140625" style="1"/>
  </cols>
  <sheetData>
    <row r="1" spans="2:8" ht="20.100000000000001" customHeight="1" thickTop="1">
      <c r="B1" s="474" t="s">
        <v>312</v>
      </c>
      <c r="C1" s="475"/>
      <c r="D1" s="475"/>
      <c r="E1" s="475"/>
      <c r="F1" s="475"/>
      <c r="G1" s="475"/>
      <c r="H1" s="476"/>
    </row>
    <row r="2" spans="2:8" s="3" customFormat="1" ht="12.75" customHeight="1">
      <c r="B2" s="55"/>
      <c r="C2" s="57" t="s">
        <v>168</v>
      </c>
      <c r="D2" s="36" t="s">
        <v>146</v>
      </c>
      <c r="E2" s="36" t="s">
        <v>146</v>
      </c>
      <c r="F2" s="36" t="s">
        <v>150</v>
      </c>
      <c r="G2" s="36" t="s">
        <v>150</v>
      </c>
      <c r="H2" s="29" t="s">
        <v>155</v>
      </c>
    </row>
    <row r="3" spans="2:8" s="3" customFormat="1" ht="24.95" customHeight="1">
      <c r="B3" s="56"/>
      <c r="C3" s="57" t="s">
        <v>169</v>
      </c>
      <c r="D3" s="54" t="s">
        <v>147</v>
      </c>
      <c r="E3" s="54" t="s">
        <v>148</v>
      </c>
      <c r="F3" s="54" t="s">
        <v>149</v>
      </c>
      <c r="G3" s="54" t="s">
        <v>151</v>
      </c>
      <c r="H3" s="30" t="s">
        <v>154</v>
      </c>
    </row>
    <row r="4" spans="2:8" s="49" customFormat="1" ht="12.75" customHeight="1">
      <c r="B4" s="465" t="s">
        <v>311</v>
      </c>
      <c r="C4" s="58" t="s">
        <v>303</v>
      </c>
      <c r="D4" s="59">
        <v>0.05</v>
      </c>
      <c r="E4" s="59">
        <v>0.2</v>
      </c>
      <c r="F4" s="59">
        <v>0.25</v>
      </c>
      <c r="G4" s="59">
        <v>0.4</v>
      </c>
      <c r="H4" s="60">
        <v>0.1</v>
      </c>
    </row>
    <row r="5" spans="2:8" s="49" customFormat="1" ht="12.75" customHeight="1">
      <c r="B5" s="466"/>
      <c r="C5" s="61" t="s">
        <v>304</v>
      </c>
      <c r="D5" s="62">
        <v>0.05</v>
      </c>
      <c r="E5" s="62">
        <v>0.2</v>
      </c>
      <c r="F5" s="62">
        <v>0.25</v>
      </c>
      <c r="G5" s="62">
        <v>0.4</v>
      </c>
      <c r="H5" s="63">
        <v>0.1</v>
      </c>
    </row>
    <row r="6" spans="2:8" s="49" customFormat="1" ht="12.75" customHeight="1">
      <c r="B6" s="466"/>
      <c r="C6" s="61" t="s">
        <v>310</v>
      </c>
      <c r="D6" s="62">
        <v>0.05</v>
      </c>
      <c r="E6" s="62"/>
      <c r="F6" s="62"/>
      <c r="G6" s="62">
        <v>0.85</v>
      </c>
      <c r="H6" s="63">
        <v>0.1</v>
      </c>
    </row>
    <row r="7" spans="2:8" s="49" customFormat="1" ht="12.75" customHeight="1">
      <c r="B7" s="466"/>
      <c r="C7" s="61" t="s">
        <v>279</v>
      </c>
      <c r="D7" s="64" t="s">
        <v>170</v>
      </c>
      <c r="E7" s="62"/>
      <c r="F7" s="62"/>
      <c r="G7" s="62"/>
      <c r="H7" s="63"/>
    </row>
    <row r="8" spans="2:8" s="49" customFormat="1" ht="12.75" customHeight="1">
      <c r="B8" s="466"/>
      <c r="C8" s="61" t="s">
        <v>280</v>
      </c>
      <c r="D8" s="62">
        <v>0.05</v>
      </c>
      <c r="E8" s="62">
        <v>0.85</v>
      </c>
      <c r="F8" s="62"/>
      <c r="G8" s="62"/>
      <c r="H8" s="63">
        <v>0.1</v>
      </c>
    </row>
    <row r="9" spans="2:8" s="49" customFormat="1" ht="12.75" customHeight="1">
      <c r="B9" s="466"/>
      <c r="C9" s="61" t="s">
        <v>281</v>
      </c>
      <c r="D9" s="62"/>
      <c r="E9" s="62"/>
      <c r="F9" s="62"/>
      <c r="G9" s="62"/>
      <c r="H9" s="63">
        <v>1</v>
      </c>
    </row>
    <row r="10" spans="2:8" s="49" customFormat="1" ht="12.75" customHeight="1">
      <c r="B10" s="466"/>
      <c r="C10" s="61" t="s">
        <v>58</v>
      </c>
      <c r="D10" s="62"/>
      <c r="E10" s="62"/>
      <c r="F10" s="62">
        <v>0.9</v>
      </c>
      <c r="G10" s="62"/>
      <c r="H10" s="63">
        <v>0.1</v>
      </c>
    </row>
    <row r="11" spans="2:8" s="49" customFormat="1" ht="12.75" customHeight="1">
      <c r="B11" s="466"/>
      <c r="C11" s="61" t="s">
        <v>57</v>
      </c>
      <c r="D11" s="62"/>
      <c r="E11" s="62"/>
      <c r="F11" s="62"/>
      <c r="G11" s="62">
        <v>0.9</v>
      </c>
      <c r="H11" s="63">
        <v>0.1</v>
      </c>
    </row>
    <row r="12" spans="2:8" s="49" customFormat="1" ht="12.75" customHeight="1">
      <c r="B12" s="466"/>
      <c r="C12" s="61" t="s">
        <v>64</v>
      </c>
      <c r="D12" s="62"/>
      <c r="E12" s="62"/>
      <c r="F12" s="62"/>
      <c r="G12" s="62"/>
      <c r="H12" s="63">
        <v>1</v>
      </c>
    </row>
    <row r="13" spans="2:8" s="49" customFormat="1" ht="12.75" customHeight="1">
      <c r="B13" s="466"/>
      <c r="C13" s="61" t="s">
        <v>65</v>
      </c>
      <c r="D13" s="62"/>
      <c r="E13" s="62"/>
      <c r="F13" s="62"/>
      <c r="G13" s="62"/>
      <c r="H13" s="63">
        <v>1</v>
      </c>
    </row>
    <row r="14" spans="2:8" s="49" customFormat="1" ht="12.75" customHeight="1">
      <c r="B14" s="466"/>
      <c r="C14" s="61" t="s">
        <v>282</v>
      </c>
      <c r="D14" s="62"/>
      <c r="E14" s="62"/>
      <c r="F14" s="62"/>
      <c r="G14" s="62">
        <v>0.5</v>
      </c>
      <c r="H14" s="63">
        <v>0.5</v>
      </c>
    </row>
    <row r="15" spans="2:8" s="49" customFormat="1" ht="12.75" customHeight="1">
      <c r="B15" s="466"/>
      <c r="C15" s="65" t="s">
        <v>287</v>
      </c>
      <c r="D15" s="64" t="s">
        <v>170</v>
      </c>
      <c r="E15" s="66"/>
      <c r="F15" s="66"/>
      <c r="G15" s="66"/>
      <c r="H15" s="67"/>
    </row>
    <row r="16" spans="2:8" s="49" customFormat="1" ht="12.75" customHeight="1" thickBot="1">
      <c r="B16" s="467"/>
      <c r="C16" s="68"/>
      <c r="D16" s="69"/>
      <c r="E16" s="70"/>
      <c r="F16" s="70"/>
      <c r="G16" s="70"/>
      <c r="H16" s="71"/>
    </row>
    <row r="17" spans="2:9" s="49" customFormat="1" ht="12.75" customHeight="1" thickTop="1">
      <c r="B17" s="468" t="s">
        <v>165</v>
      </c>
      <c r="C17" s="72" t="s">
        <v>82</v>
      </c>
      <c r="D17" s="73">
        <v>0.05</v>
      </c>
      <c r="E17" s="73">
        <v>0.2</v>
      </c>
      <c r="F17" s="73">
        <v>0.25</v>
      </c>
      <c r="G17" s="73">
        <v>0.4</v>
      </c>
      <c r="H17" s="74">
        <v>0.1</v>
      </c>
    </row>
    <row r="18" spans="2:9" s="49" customFormat="1" ht="12.75" customHeight="1">
      <c r="B18" s="469"/>
      <c r="C18" s="75" t="s">
        <v>84</v>
      </c>
      <c r="D18" s="62">
        <v>0.05</v>
      </c>
      <c r="E18" s="62">
        <v>0.2</v>
      </c>
      <c r="F18" s="62">
        <v>0.25</v>
      </c>
      <c r="G18" s="62">
        <v>0.4</v>
      </c>
      <c r="H18" s="63">
        <v>0.1</v>
      </c>
    </row>
    <row r="19" spans="2:9" s="49" customFormat="1" ht="12.75" customHeight="1">
      <c r="B19" s="469"/>
      <c r="C19" s="75" t="s">
        <v>152</v>
      </c>
      <c r="D19" s="62">
        <v>0.05</v>
      </c>
      <c r="E19" s="62"/>
      <c r="F19" s="62"/>
      <c r="G19" s="62">
        <v>0.85</v>
      </c>
      <c r="H19" s="63">
        <v>0.1</v>
      </c>
    </row>
    <row r="20" spans="2:9" s="49" customFormat="1" ht="12.75" customHeight="1">
      <c r="B20" s="469"/>
      <c r="C20" s="76" t="s">
        <v>85</v>
      </c>
      <c r="D20" s="64" t="s">
        <v>170</v>
      </c>
      <c r="E20" s="62"/>
      <c r="F20" s="62"/>
      <c r="G20" s="62"/>
      <c r="H20" s="63"/>
    </row>
    <row r="21" spans="2:9" s="49" customFormat="1" ht="12.75" customHeight="1">
      <c r="B21" s="469"/>
      <c r="C21" s="76" t="s">
        <v>86</v>
      </c>
      <c r="D21" s="62">
        <v>0.05</v>
      </c>
      <c r="E21" s="62">
        <v>0.85</v>
      </c>
      <c r="F21" s="62"/>
      <c r="G21" s="62"/>
      <c r="H21" s="63">
        <v>0.1</v>
      </c>
    </row>
    <row r="22" spans="2:9" s="49" customFormat="1" ht="12.75" customHeight="1">
      <c r="B22" s="469"/>
      <c r="C22" s="76" t="s">
        <v>87</v>
      </c>
      <c r="D22" s="62"/>
      <c r="E22" s="62"/>
      <c r="F22" s="62"/>
      <c r="G22" s="62"/>
      <c r="H22" s="63">
        <v>1</v>
      </c>
    </row>
    <row r="23" spans="2:9" s="49" customFormat="1" ht="12.75" customHeight="1">
      <c r="B23" s="469"/>
      <c r="C23" s="76" t="s">
        <v>119</v>
      </c>
      <c r="D23" s="62"/>
      <c r="E23" s="62"/>
      <c r="F23" s="62">
        <v>0.9</v>
      </c>
      <c r="G23" s="62"/>
      <c r="H23" s="63">
        <v>0.1</v>
      </c>
    </row>
    <row r="24" spans="2:9" s="49" customFormat="1" ht="12.75" customHeight="1">
      <c r="B24" s="469"/>
      <c r="C24" s="76" t="s">
        <v>120</v>
      </c>
      <c r="D24" s="62"/>
      <c r="E24" s="62"/>
      <c r="F24" s="62"/>
      <c r="G24" s="62">
        <v>0.9</v>
      </c>
      <c r="H24" s="63">
        <v>0.1</v>
      </c>
    </row>
    <row r="25" spans="2:9" s="49" customFormat="1" ht="12.75" customHeight="1">
      <c r="B25" s="469"/>
      <c r="C25" s="76" t="s">
        <v>121</v>
      </c>
      <c r="D25" s="62"/>
      <c r="E25" s="62"/>
      <c r="F25" s="62"/>
      <c r="G25" s="62"/>
      <c r="H25" s="63">
        <v>1</v>
      </c>
    </row>
    <row r="26" spans="2:9" s="49" customFormat="1" ht="12.75" customHeight="1">
      <c r="B26" s="469"/>
      <c r="C26" s="76" t="s">
        <v>65</v>
      </c>
      <c r="D26" s="62"/>
      <c r="E26" s="62"/>
      <c r="F26" s="62"/>
      <c r="G26" s="62"/>
      <c r="H26" s="63">
        <v>1</v>
      </c>
    </row>
    <row r="27" spans="2:9" s="49" customFormat="1" ht="12.75" customHeight="1">
      <c r="B27" s="469"/>
      <c r="C27" s="76" t="s">
        <v>88</v>
      </c>
      <c r="D27" s="62"/>
      <c r="E27" s="62"/>
      <c r="F27" s="62"/>
      <c r="G27" s="62">
        <v>0.5</v>
      </c>
      <c r="H27" s="63">
        <v>0.5</v>
      </c>
    </row>
    <row r="28" spans="2:9" s="49" customFormat="1" ht="12.75" customHeight="1" thickBot="1">
      <c r="B28" s="470"/>
      <c r="C28" s="77" t="s">
        <v>153</v>
      </c>
      <c r="D28" s="69" t="s">
        <v>170</v>
      </c>
      <c r="E28" s="78"/>
      <c r="F28" s="78"/>
      <c r="G28" s="78"/>
      <c r="H28" s="79"/>
    </row>
    <row r="29" spans="2:9" s="49" customFormat="1" ht="12.75" customHeight="1" thickTop="1">
      <c r="B29" s="471" t="s">
        <v>166</v>
      </c>
      <c r="C29" s="80" t="s">
        <v>245</v>
      </c>
      <c r="D29" s="81" t="s">
        <v>255</v>
      </c>
      <c r="E29" s="73"/>
      <c r="F29" s="73"/>
      <c r="G29" s="73"/>
      <c r="H29" s="74"/>
      <c r="I29" s="101"/>
    </row>
    <row r="30" spans="2:9" s="50" customFormat="1" ht="12.75" customHeight="1">
      <c r="B30" s="472"/>
      <c r="C30" s="82" t="s">
        <v>167</v>
      </c>
      <c r="D30" s="62">
        <v>0.05</v>
      </c>
      <c r="E30" s="62">
        <v>0.85</v>
      </c>
      <c r="F30" s="62"/>
      <c r="G30" s="62"/>
      <c r="H30" s="63">
        <v>0.1</v>
      </c>
    </row>
    <row r="31" spans="2:9" s="50" customFormat="1" ht="12.75" customHeight="1">
      <c r="B31" s="472"/>
      <c r="C31" s="82" t="s">
        <v>125</v>
      </c>
      <c r="D31" s="62">
        <v>0.05</v>
      </c>
      <c r="E31" s="62"/>
      <c r="F31" s="62"/>
      <c r="G31" s="62">
        <v>0.85</v>
      </c>
      <c r="H31" s="63">
        <v>0.1</v>
      </c>
    </row>
    <row r="32" spans="2:9" s="50" customFormat="1" ht="12.75" customHeight="1">
      <c r="B32" s="472"/>
      <c r="C32" s="82"/>
      <c r="D32" s="64"/>
      <c r="E32" s="62"/>
      <c r="F32" s="62"/>
      <c r="G32" s="62"/>
      <c r="H32" s="63"/>
      <c r="I32" s="101"/>
    </row>
    <row r="33" spans="2:9" s="50" customFormat="1" ht="12.75" customHeight="1" thickBot="1">
      <c r="B33" s="473"/>
      <c r="C33" s="83"/>
      <c r="D33" s="78"/>
      <c r="E33" s="78"/>
      <c r="F33" s="78"/>
      <c r="G33" s="78"/>
      <c r="H33" s="79"/>
      <c r="I33" s="98"/>
    </row>
    <row r="34" spans="2:9" ht="12.75" customHeight="1" thickTop="1">
      <c r="I34" s="50"/>
    </row>
    <row r="35" spans="2:9" ht="12.75" customHeight="1">
      <c r="I35" s="50"/>
    </row>
    <row r="36" spans="2:9" ht="12.75" customHeight="1">
      <c r="I36" s="50"/>
    </row>
    <row r="37" spans="2:9" ht="12.75" customHeight="1">
      <c r="I37" s="50"/>
    </row>
    <row r="38" spans="2:9" ht="12.75" customHeight="1">
      <c r="I38" s="50"/>
    </row>
    <row r="39" spans="2:9" ht="12.75" customHeight="1">
      <c r="I39" s="50"/>
    </row>
    <row r="40" spans="2:9" ht="12.75" customHeight="1">
      <c r="I40" s="50"/>
    </row>
    <row r="41" spans="2:9" ht="12.75" customHeight="1">
      <c r="I41" s="50"/>
    </row>
    <row r="42" spans="2:9" ht="12.75" customHeight="1">
      <c r="I42" s="50"/>
    </row>
    <row r="43" spans="2:9" ht="12.75" customHeight="1">
      <c r="I43" s="50"/>
    </row>
    <row r="44" spans="2:9" ht="12.75" customHeight="1">
      <c r="I44" s="50"/>
    </row>
    <row r="45" spans="2:9" ht="12.75" customHeight="1">
      <c r="I45" s="50"/>
    </row>
    <row r="46" spans="2:9" ht="12.75" customHeight="1">
      <c r="I46" s="50"/>
    </row>
    <row r="65" spans="3:3" s="50" customFormat="1" ht="12.75" customHeight="1">
      <c r="C65" s="51"/>
    </row>
    <row r="66" spans="3:3" s="50" customFormat="1" ht="12.75" customHeight="1">
      <c r="C66" s="51"/>
    </row>
    <row r="67" spans="3:3" s="50" customFormat="1" ht="12.75" customHeight="1">
      <c r="C67" s="51"/>
    </row>
    <row r="68" spans="3:3" s="50" customFormat="1" ht="12.75" customHeight="1">
      <c r="C68" s="51"/>
    </row>
    <row r="69" spans="3:3" s="50" customFormat="1" ht="12.75" customHeight="1">
      <c r="C69" s="51"/>
    </row>
    <row r="70" spans="3:3" s="50" customFormat="1" ht="12.75" customHeight="1">
      <c r="C70" s="51"/>
    </row>
    <row r="71" spans="3:3" s="50" customFormat="1" ht="12.75" customHeight="1">
      <c r="C71" s="51"/>
    </row>
    <row r="72" spans="3:3" s="50" customFormat="1" ht="12.75" customHeight="1">
      <c r="C72" s="51"/>
    </row>
    <row r="73" spans="3:3" s="50" customFormat="1" ht="12.75" customHeight="1">
      <c r="C73" s="51"/>
    </row>
    <row r="74" spans="3:3" s="50" customFormat="1" ht="12.75" customHeight="1">
      <c r="C74" s="51"/>
    </row>
    <row r="75" spans="3:3" s="50" customFormat="1" ht="12.75" customHeight="1">
      <c r="C75" s="51"/>
    </row>
    <row r="76" spans="3:3" s="50" customFormat="1" ht="12.75" customHeight="1">
      <c r="C76" s="51"/>
    </row>
    <row r="77" spans="3:3" s="50" customFormat="1" ht="12.75" customHeight="1">
      <c r="C77" s="51"/>
    </row>
    <row r="78" spans="3:3" s="50" customFormat="1" ht="12.75" customHeight="1">
      <c r="C78" s="51"/>
    </row>
    <row r="79" spans="3:3" s="50" customFormat="1" ht="12.75" customHeight="1">
      <c r="C79" s="51"/>
    </row>
    <row r="80" spans="3:3" s="50" customFormat="1" ht="12.75" customHeight="1">
      <c r="C80" s="51"/>
    </row>
  </sheetData>
  <mergeCells count="4">
    <mergeCell ref="B4:B16"/>
    <mergeCell ref="B17:B28"/>
    <mergeCell ref="B29:B33"/>
    <mergeCell ref="B1:H1"/>
  </mergeCells>
  <phoneticPr fontId="2" type="noConversion"/>
  <pageMargins left="0.75" right="0.75" top="1" bottom="1" header="0.5" footer="0.5"/>
  <pageSetup scale="98" orientation="portrait" r:id="rId1"/>
  <headerFooter alignWithMargins="0">
    <oddHeader>&amp;LTriangle Expressway
Toll Collection System RFP&amp;RSECTION III
Price Proposal Rev 121908</oddHeader>
    <oddFooter>&amp;L© 2009 ACS State &amp;&amp; Local Solutions, Inc.
Submittal Date: February 2, 2009&amp;C
&amp;RPage III.&amp;A.&amp;P
Price Proposal - Part 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71B311F2D66B4EA57BE631214E9E59" ma:contentTypeVersion="2" ma:contentTypeDescription="Create a new document." ma:contentTypeScope="" ma:versionID="176ab0fa338be4413778ef8893457899">
  <xsd:schema xmlns:xsd="http://www.w3.org/2001/XMLSchema" xmlns:xs="http://www.w3.org/2001/XMLSchema" xmlns:p="http://schemas.microsoft.com/office/2006/metadata/properties" xmlns:ns2="5bdae572-c338-4d50-a764-7b3be62056c1" targetNamespace="http://schemas.microsoft.com/office/2006/metadata/properties" ma:root="true" ma:fieldsID="7b6a3ff2e0c6f100bb661e77901b80cf" ns2:_="">
    <xsd:import namespace="5bdae572-c338-4d50-a764-7b3be62056c1"/>
    <xsd:element name="properties">
      <xsd:complexType>
        <xsd:sequence>
          <xsd:element name="documentManagement">
            <xsd:complexType>
              <xsd:all>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dae572-c338-4d50-a764-7b3be62056c1" elementFormDefault="qualified">
    <xsd:import namespace="http://schemas.microsoft.com/office/2006/documentManagement/types"/>
    <xsd:import namespace="http://schemas.microsoft.com/office/infopath/2007/PartnerControls"/>
    <xsd:element name="Category" ma:index="4" nillable="true" ma:displayName="Category" ma:format="Dropdown" ma:internalName="Category" ma:readOnly="false">
      <xsd:simpleType>
        <xsd:restriction base="dms:Choice">
          <xsd:enumeration value="LSIORB TCS RFP"/>
          <xsd:enumeration value="Miscellaneous LSIORB Information"/>
          <xsd:enumeration value="ORBP RFP and Bid informa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5bdae572-c338-4d50-a764-7b3be62056c1" xsi:nil="true"/>
  </documentManagement>
</p:properties>
</file>

<file path=customXml/itemProps1.xml><?xml version="1.0" encoding="utf-8"?>
<ds:datastoreItem xmlns:ds="http://schemas.openxmlformats.org/officeDocument/2006/customXml" ds:itemID="{FC24315D-5EF0-4FBF-9A95-8699A0DD7DB9}"/>
</file>

<file path=customXml/itemProps2.xml><?xml version="1.0" encoding="utf-8"?>
<ds:datastoreItem xmlns:ds="http://schemas.openxmlformats.org/officeDocument/2006/customXml" ds:itemID="{03DA3E16-3CD0-4200-9FD1-835F235BB6FD}"/>
</file>

<file path=customXml/itemProps3.xml><?xml version="1.0" encoding="utf-8"?>
<ds:datastoreItem xmlns:ds="http://schemas.openxmlformats.org/officeDocument/2006/customXml" ds:itemID="{D048246F-83F2-4CBC-B5FB-809BF94513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1.Title</vt:lpstr>
      <vt:lpstr>2.Instructions</vt:lpstr>
      <vt:lpstr>3. Tabulation-Roadside</vt:lpstr>
      <vt:lpstr>4.Price-Roadside</vt:lpstr>
      <vt:lpstr>5.Tabulation-BOS</vt:lpstr>
      <vt:lpstr>6.Price-BOS</vt:lpstr>
      <vt:lpstr>7.Infrastructure</vt:lpstr>
      <vt:lpstr>8.Summary</vt:lpstr>
      <vt:lpstr>9.Progress Payments</vt:lpstr>
      <vt:lpstr>'1.Title'!Print_Area</vt:lpstr>
      <vt:lpstr>'2.Instructions'!Print_Area</vt:lpstr>
      <vt:lpstr>'3. Tabulation-Roadside'!Print_Area</vt:lpstr>
      <vt:lpstr>'4.Price-Roadside'!Print_Area</vt:lpstr>
      <vt:lpstr>'5.Tabulation-BOS'!Print_Area</vt:lpstr>
      <vt:lpstr>'6.Price-BOS'!Print_Area</vt:lpstr>
      <vt:lpstr>'7.Infrastructure'!Print_Area</vt:lpstr>
      <vt:lpstr>'8.Summary'!Print_Area</vt:lpstr>
      <vt:lpstr>'9.Progress Payments'!Print_Area</vt:lpstr>
      <vt:lpstr>'2.Instructions'!Print_Titles</vt:lpstr>
      <vt:lpstr>'3. Tabulation-Roadside'!Print_Titles</vt:lpstr>
      <vt:lpstr>'4.Price-Roadside'!Print_Titles</vt:lpstr>
      <vt:lpstr>'7.Infrastructure'!Print_Titles</vt:lpstr>
    </vt:vector>
  </TitlesOfParts>
  <Manager>JJ Eden, COO</Manager>
  <Company>NCTA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NCTA RFP SECTION III Price Proposal</dc:title>
  <dc:creator>PBS&amp;J Burgess Dailer Miller Lelewski</dc:creator>
  <cp:lastModifiedBy>18179</cp:lastModifiedBy>
  <cp:lastPrinted>2009-02-01T16:57:23Z</cp:lastPrinted>
  <dcterms:created xsi:type="dcterms:W3CDTF">2008-04-25T17:19:30Z</dcterms:created>
  <dcterms:modified xsi:type="dcterms:W3CDTF">2013-04-17T02:50:37Z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0x0101003271B311F2D66B4EA57BE631214E9E59</vt:lpwstr>
  </property>
  <property fmtid="{D5CDD505-2E9C-101B-9397-08002B2CF9AE}" pid="3" name="Order">
    <vt:r8>2800</vt:r8>
  </property>
</Properties>
</file>